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firstSheet="1" activeTab="9"/>
  </bookViews>
  <sheets>
    <sheet name="Felhalm egyensúly" sheetId="1" r:id="rId1"/>
    <sheet name="Társ szoc juttatás" sheetId="2" r:id="rId2"/>
    <sheet name="Kiadás" sheetId="3" r:id="rId3"/>
    <sheet name="körj." sheetId="4" r:id="rId4"/>
    <sheet name="Szakfel kiadás" sheetId="5" r:id="rId5"/>
    <sheet name="Iskola" sheetId="6" r:id="rId6"/>
    <sheet name="Mérleg" sheetId="7" r:id="rId7"/>
    <sheet name="Bev. forr. össz." sheetId="8" r:id="rId8"/>
    <sheet name="Falugondnok" sheetId="9" r:id="rId9"/>
    <sheet name="bevételek" sheetId="10" r:id="rId10"/>
  </sheets>
  <definedNames/>
  <calcPr fullCalcOnLoad="1"/>
</workbook>
</file>

<file path=xl/sharedStrings.xml><?xml version="1.0" encoding="utf-8"?>
<sst xmlns="http://schemas.openxmlformats.org/spreadsheetml/2006/main" count="1090" uniqueCount="553">
  <si>
    <t>Felhalmozási mérleg</t>
  </si>
  <si>
    <t xml:space="preserve">Felhalmozási bevételek </t>
  </si>
  <si>
    <t>Megnevezés</t>
  </si>
  <si>
    <t>E</t>
  </si>
  <si>
    <t>Törlesztés</t>
  </si>
  <si>
    <t>Felhalm. Átvétel váll.</t>
  </si>
  <si>
    <t>Orvosi rendelő felújítása</t>
  </si>
  <si>
    <t>Összesen</t>
  </si>
  <si>
    <t>Felhalmozási kiadások</t>
  </si>
  <si>
    <t>2011 évi pénzmaradvány</t>
  </si>
  <si>
    <t>Orvosi renedelő akadálymentesítési pályázat</t>
  </si>
  <si>
    <t>Telek alakítás sportpálya környezete</t>
  </si>
  <si>
    <t>Iskola óvoda riasztó kialakítása</t>
  </si>
  <si>
    <t>Szennyvízberuházás előkészítő munkái ( ingatlan vásárlás, telek osztás, rendezési terv készítés, megbalósítási tanulmány készítés</t>
  </si>
  <si>
    <t>6. sz. melléklet</t>
  </si>
  <si>
    <t>Társadalom és szociálpolitikai juttatások Sümegcsehi Önkormányzat</t>
  </si>
  <si>
    <t>Szakfeladat</t>
  </si>
  <si>
    <t>adatok e Ft-ban</t>
  </si>
  <si>
    <t>882-122 Átmeneti segély</t>
  </si>
  <si>
    <t>Átmeneti segély</t>
  </si>
  <si>
    <t>882-117 Rendszeres gyermek védelmi</t>
  </si>
  <si>
    <t>Rendszeres gyermek védelmi</t>
  </si>
  <si>
    <t>882-124 Rendkivüli gyermekvédelmi</t>
  </si>
  <si>
    <t xml:space="preserve"> Rendkivüli gyermekvédelmi</t>
  </si>
  <si>
    <t>882-129 Egyéb pénzbeli szoc ell.</t>
  </si>
  <si>
    <t>Átmeneti szoc segély (idösek napja)</t>
  </si>
  <si>
    <t xml:space="preserve">Átmeneti szoc segély </t>
  </si>
  <si>
    <t>882-202 Közgyógyellátás</t>
  </si>
  <si>
    <t xml:space="preserve"> Közgyógyellátás</t>
  </si>
  <si>
    <t>882-125 Mozgáskorlátozottak támogatása</t>
  </si>
  <si>
    <t>Mozgáskorlátozottak támogatása</t>
  </si>
  <si>
    <t>882-123 Temetési segély</t>
  </si>
  <si>
    <t>Temetési segély</t>
  </si>
  <si>
    <t>882-118 Kiegészítő gyermekvédelmi</t>
  </si>
  <si>
    <t>Tankönyv támogatás</t>
  </si>
  <si>
    <t>882-116 Ápolási díj méltányossági jogon</t>
  </si>
  <si>
    <t>Ápolási díj</t>
  </si>
  <si>
    <t>Járulék</t>
  </si>
  <si>
    <t>882-112 Időskorúak járadéka</t>
  </si>
  <si>
    <t>Időskorúak járadéka</t>
  </si>
  <si>
    <t>882-113 Lakásfenntartási támogatás</t>
  </si>
  <si>
    <t>Lakásfenntartási támogatás</t>
  </si>
  <si>
    <t>882-11 Rendszeres szociális segély</t>
  </si>
  <si>
    <t>Rendszeres szociális segély</t>
  </si>
  <si>
    <t>RÁT</t>
  </si>
  <si>
    <t>882-119 Óvodáztatási támogatás</t>
  </si>
  <si>
    <t>Óvodáztatási támogatás</t>
  </si>
  <si>
    <t>Társadalom és szociálpolitikai juttatás összesen</t>
  </si>
  <si>
    <t xml:space="preserve">Sümegcsehi Önkormányzat  2012 évi koncepció </t>
  </si>
  <si>
    <t>2. melléklet</t>
  </si>
  <si>
    <t>BEVÉTELEK</t>
  </si>
  <si>
    <t>Adatok e Ft-ban</t>
  </si>
  <si>
    <t>1.</t>
  </si>
  <si>
    <t>2.</t>
  </si>
  <si>
    <t>Körjegyzőség működtetése 253530 x 12 hó</t>
  </si>
  <si>
    <t>2.1</t>
  </si>
  <si>
    <t>3.</t>
  </si>
  <si>
    <t>SZJA</t>
  </si>
  <si>
    <t>3.1</t>
  </si>
  <si>
    <t>SZJA átengedett része</t>
  </si>
  <si>
    <t>3.2</t>
  </si>
  <si>
    <t>SZJA kiegészítés</t>
  </si>
  <si>
    <t>4.</t>
  </si>
  <si>
    <t>Pénzbeli szociális juttatások</t>
  </si>
  <si>
    <t>5.</t>
  </si>
  <si>
    <t>6.</t>
  </si>
  <si>
    <t>Iskolai normatíva összesen:</t>
  </si>
  <si>
    <t>6.1</t>
  </si>
  <si>
    <t>Óvodai nevelés 8 hónap</t>
  </si>
  <si>
    <t>6.2</t>
  </si>
  <si>
    <t>Óvodai nevelés 4 hónap</t>
  </si>
  <si>
    <t>6.3</t>
  </si>
  <si>
    <t>Ált isk. 1-2 évf. 8 hónap</t>
  </si>
  <si>
    <t>6.4</t>
  </si>
  <si>
    <t>Ált isk.3 évf. 8 hónap</t>
  </si>
  <si>
    <t>6.5</t>
  </si>
  <si>
    <t>Ált isk. 4 évf. 8 hónap</t>
  </si>
  <si>
    <t>6.6</t>
  </si>
  <si>
    <t>Ált isk. 5-6 évf. 8 hónap</t>
  </si>
  <si>
    <t>6.7</t>
  </si>
  <si>
    <t>Ált isk. 7-8 évf. 8 hónap</t>
  </si>
  <si>
    <t>6.8</t>
  </si>
  <si>
    <t>Ált isk. 1-2 évf. 4 hónap</t>
  </si>
  <si>
    <t>6.9</t>
  </si>
  <si>
    <t>Ált isk.3 évf. 4 hónap</t>
  </si>
  <si>
    <t>6.10</t>
  </si>
  <si>
    <t>Ált isk. 4 évf. 4 hónap</t>
  </si>
  <si>
    <t>6.11</t>
  </si>
  <si>
    <t>Ált isk. 5-6 évf. 4 hónap</t>
  </si>
  <si>
    <t>6.12</t>
  </si>
  <si>
    <t>Ált isk. 7-8 évf. 4 hónap</t>
  </si>
  <si>
    <t>6.13</t>
  </si>
  <si>
    <t>6.17</t>
  </si>
  <si>
    <t>SNI-s ( magántanuló) 8 hónap</t>
  </si>
  <si>
    <t>6.19</t>
  </si>
  <si>
    <t>SNI-s (beszédfogyatékos) 8 hónap</t>
  </si>
  <si>
    <t>6.20</t>
  </si>
  <si>
    <t>SNI-s (beszédfogyatékos) 4 hónap</t>
  </si>
  <si>
    <t>6.21</t>
  </si>
  <si>
    <t>SNI-s (org, okokra vissza nem vez.) 8 hónap</t>
  </si>
  <si>
    <t>6.22</t>
  </si>
  <si>
    <t>SNI-s (org, okokra vissza nem vez.) 4 hónap</t>
  </si>
  <si>
    <t>6.23</t>
  </si>
  <si>
    <t>6.24</t>
  </si>
  <si>
    <t>6.25</t>
  </si>
  <si>
    <t>6.26</t>
  </si>
  <si>
    <t>6.27</t>
  </si>
  <si>
    <t>6.28</t>
  </si>
  <si>
    <t>7.</t>
  </si>
  <si>
    <t>Szociális feladatok kieg. Támogatása</t>
  </si>
  <si>
    <t>Állami támogatás összesen:</t>
  </si>
  <si>
    <t>8.</t>
  </si>
  <si>
    <t>Működési bevétel</t>
  </si>
  <si>
    <t>8.1</t>
  </si>
  <si>
    <t>Alaptevékenységgel összefüggő bevétel (Turistaház)</t>
  </si>
  <si>
    <t>8.2</t>
  </si>
  <si>
    <t>Térítési díjak</t>
  </si>
  <si>
    <t>8.3</t>
  </si>
  <si>
    <t>Sajátos bevétel</t>
  </si>
  <si>
    <t>8.3.1</t>
  </si>
  <si>
    <t>Magánszemélyek kommunális adója</t>
  </si>
  <si>
    <t>8.3.2</t>
  </si>
  <si>
    <t>Építményadó</t>
  </si>
  <si>
    <t>8.3.3</t>
  </si>
  <si>
    <t>Iparűzési adó</t>
  </si>
  <si>
    <t>8.3.4</t>
  </si>
  <si>
    <t>Gépjárműadó</t>
  </si>
  <si>
    <t>8.4</t>
  </si>
  <si>
    <t>Továbbszámlázott szolgáltatás</t>
  </si>
  <si>
    <t>9.</t>
  </si>
  <si>
    <t>Támogatások támogatásértékű bevétel</t>
  </si>
  <si>
    <t>9.1</t>
  </si>
  <si>
    <t>Zala-Kar bejáró gyermekek</t>
  </si>
  <si>
    <t>9.2</t>
  </si>
  <si>
    <t>Mozgó könyvtár támogatása</t>
  </si>
  <si>
    <t>9.3</t>
  </si>
  <si>
    <t>Döbröce Körjegyzőség támogatása</t>
  </si>
  <si>
    <t>9.4</t>
  </si>
  <si>
    <t>Munkaügyi támogatás( Közfoglalkoztatás)</t>
  </si>
  <si>
    <t>10.</t>
  </si>
  <si>
    <t>Felhalmozási bevétel</t>
  </si>
  <si>
    <t>10.1</t>
  </si>
  <si>
    <t>10.2</t>
  </si>
  <si>
    <t>Orvosi rendelő( Pályázati tám)</t>
  </si>
  <si>
    <t>10.3</t>
  </si>
  <si>
    <t>Felhalm. Pénzátvétel (Aqvazala)</t>
  </si>
  <si>
    <t>10.4</t>
  </si>
  <si>
    <t>11</t>
  </si>
  <si>
    <t>Működési hitel:</t>
  </si>
  <si>
    <t>Bevétel összesen:</t>
  </si>
  <si>
    <t>Felhal pénzmaradvány</t>
  </si>
  <si>
    <t>2.2</t>
  </si>
  <si>
    <t xml:space="preserve">Szociális étkeztetés 13x55360                                              </t>
  </si>
  <si>
    <t>Napközi 1-8 évf. 12 hónap</t>
  </si>
  <si>
    <t xml:space="preserve">Intézmányi társulás </t>
  </si>
  <si>
    <t>8.5</t>
  </si>
  <si>
    <t>Konyha bérleti díja</t>
  </si>
  <si>
    <t>2012 évi koncepció</t>
  </si>
  <si>
    <t>Lakosságszám: 662 fő</t>
  </si>
  <si>
    <t>3 sz melléklet</t>
  </si>
  <si>
    <t>KIADÁSOK</t>
  </si>
  <si>
    <t xml:space="preserve">          841-126 Önkormányzat igazgatási tevékenység</t>
  </si>
  <si>
    <t>Összeg eFt</t>
  </si>
  <si>
    <t>Polg.mester.</t>
  </si>
  <si>
    <t>Tiszteletdíj (alpolgármester)</t>
  </si>
  <si>
    <t>Képviselők tiszteletdíja:</t>
  </si>
  <si>
    <t xml:space="preserve">Cafetéria </t>
  </si>
  <si>
    <t>Személyi juttatás összesen:</t>
  </si>
  <si>
    <t>Eü. és munkaerőpiaci hj. 3 %</t>
  </si>
  <si>
    <t>Munkaadót terhelő járulékok összesen:</t>
  </si>
  <si>
    <t>Szakmai továbbképzés</t>
  </si>
  <si>
    <t>Irodaszer, nyomtatvány</t>
  </si>
  <si>
    <t>Szakmai anyag</t>
  </si>
  <si>
    <t>Egyéb készlet (tisztítószer, bútor, text., karb.anyag)</t>
  </si>
  <si>
    <t>Telefondíj</t>
  </si>
  <si>
    <t>Szállítási szolgáltatás</t>
  </si>
  <si>
    <t>Egyéb üzemelt. célú fenntartási szolgáltatás</t>
  </si>
  <si>
    <t>Karbantartás</t>
  </si>
  <si>
    <t>ÁFA</t>
  </si>
  <si>
    <t>Egyéb kiadás (falunap, idősek napja, szüreti felv.)</t>
  </si>
  <si>
    <t>Pénzügyi szolgáltatások</t>
  </si>
  <si>
    <t>Adók, kamat, egyéb befiz.(pályázati díj,biztosítás)</t>
  </si>
  <si>
    <t>Továbbszámlázott szoltáltatás ÁH-belülre</t>
  </si>
  <si>
    <t>Továbbszámlázott szoltáltatás ÁH-kívülre</t>
  </si>
  <si>
    <t>Kiküldetés</t>
  </si>
  <si>
    <t>Szakértői díj</t>
  </si>
  <si>
    <t>Hitel kamat</t>
  </si>
  <si>
    <t>Céltartalék</t>
  </si>
  <si>
    <t>Általános tartalék</t>
  </si>
  <si>
    <t>Dologi kiadások összesen:</t>
  </si>
  <si>
    <t>Arany János + Bursa Hung.</t>
  </si>
  <si>
    <t xml:space="preserve">Támogatásértékű müködési kiadás </t>
  </si>
  <si>
    <t>Felhalmozási kiadás összesen:</t>
  </si>
  <si>
    <t>Szakfeladat mindösszesen:</t>
  </si>
  <si>
    <t>890-301 Civil szervezetek támogatása</t>
  </si>
  <si>
    <t>Támogatásértékű mük. kiad. Polgárőr Egyesület</t>
  </si>
  <si>
    <t>Támogatásértékű müködési kiadás (PÁVAKÖR)</t>
  </si>
  <si>
    <t>Sport egyesület tám.</t>
  </si>
  <si>
    <t>Szakfeladat összesen:</t>
  </si>
  <si>
    <t>Keret összeg amire pályázni lehet</t>
  </si>
  <si>
    <t xml:space="preserve">  Védőnői szolgálat</t>
  </si>
  <si>
    <t>Támogatásértékű müködési kiadás védőnő</t>
  </si>
  <si>
    <t>Gyermekorvosi díj</t>
  </si>
  <si>
    <t xml:space="preserve">                  562-912  Óvoda intézményi étkeztetés</t>
  </si>
  <si>
    <t>Közalkalmazotti alapilletmény: 1 fő</t>
  </si>
  <si>
    <t>Táppénz hj.</t>
  </si>
  <si>
    <t>Munkáltató, nyugdíj hozzájárulás 24 %</t>
  </si>
  <si>
    <t>Foglalk.Eü. ( Üzrmorvosi vizsgálat)</t>
  </si>
  <si>
    <t>Védőruha</t>
  </si>
  <si>
    <t xml:space="preserve">                 562-913 Iskolai intézményi étkeztetés</t>
  </si>
  <si>
    <t>ÁFA:</t>
  </si>
  <si>
    <t xml:space="preserve">                  562-917 Munkahelyi étkeztetés</t>
  </si>
  <si>
    <t xml:space="preserve">Szakfeladat mindösszesen: </t>
  </si>
  <si>
    <t>522-110 Közutak, hidak,alagutak üzemeltetése,
 fenntartása</t>
  </si>
  <si>
    <t>Karbantartási költség:</t>
  </si>
  <si>
    <t xml:space="preserve">Szakfeledat mindösszesen </t>
  </si>
  <si>
    <t>841-403  Város és községgazdálkodási szolgáltatás</t>
  </si>
  <si>
    <t>Közalkalmazotti alapilletmény: 2 fő</t>
  </si>
  <si>
    <t>Táppénz hozzájárulás</t>
  </si>
  <si>
    <t>Személyi juttatás összesen:/Járulék köteles/</t>
  </si>
  <si>
    <t>Személyi juttatás mindösszesen:</t>
  </si>
  <si>
    <t>Munkaadót terhelő járulék összesen:</t>
  </si>
  <si>
    <t>Kisértékű tárgyi eszk.</t>
  </si>
  <si>
    <t>Hajtó- és kenőanyag</t>
  </si>
  <si>
    <t>Egyéb anyag besz</t>
  </si>
  <si>
    <t>Egyéb áru besz.</t>
  </si>
  <si>
    <t>Egyéb készletbeszerzés</t>
  </si>
  <si>
    <t>Készletbeszerzés összesen:</t>
  </si>
  <si>
    <t>Villamosenergia</t>
  </si>
  <si>
    <t>Egyéb üzemeltetés, fenntartás</t>
  </si>
  <si>
    <t xml:space="preserve">Karbantartás kisjavítás </t>
  </si>
  <si>
    <t>Szolgáltatások összesen:</t>
  </si>
  <si>
    <t>Biztosítási díj</t>
  </si>
  <si>
    <t>Dologi kiadás összesen:</t>
  </si>
  <si>
    <t>890-411  Közfoglalkoztatás</t>
  </si>
  <si>
    <t>960-302  Köztemető - fenntartás és működtetés</t>
  </si>
  <si>
    <t>Hajtó és kenőanyag</t>
  </si>
  <si>
    <t>Villany</t>
  </si>
  <si>
    <t>Víz</t>
  </si>
  <si>
    <t>Egyéb üzemeltetés fennt. (konténer űrítés)</t>
  </si>
  <si>
    <t>Karbantartás kisjavítás (WC létesítése)</t>
  </si>
  <si>
    <t>Adók díjak</t>
  </si>
  <si>
    <t>Szakfeladat  összesen:</t>
  </si>
  <si>
    <t>841-402 Közvilágítási feladatok</t>
  </si>
  <si>
    <t xml:space="preserve"> 841-901 Önkormányzatok elszámolásai</t>
  </si>
  <si>
    <t>Körjegyzőség támogatása</t>
  </si>
  <si>
    <t>851-011 Óvodai nevelés, ellátás</t>
  </si>
  <si>
    <t xml:space="preserve">Közalkalmazottak alapilletménye: </t>
  </si>
  <si>
    <t>vezetői pótlék,köt ill. pótlék</t>
  </si>
  <si>
    <t>Rendszeres személyi juttatás összesen:</t>
  </si>
  <si>
    <t>Helyettesítés</t>
  </si>
  <si>
    <t>Táppénz</t>
  </si>
  <si>
    <t>Túlóra</t>
  </si>
  <si>
    <t>Közl.költs.tér.(dolg.)</t>
  </si>
  <si>
    <t>Nem rendsz.személyi juttatások:</t>
  </si>
  <si>
    <t>I.Személyi juttatások összesen:</t>
  </si>
  <si>
    <t>II.Munkaadót terhelő járulék összesen:</t>
  </si>
  <si>
    <t>Könyv, f.irat, inf.hord.besz.kiad.</t>
  </si>
  <si>
    <t xml:space="preserve">Egyéb dologi kiadás </t>
  </si>
  <si>
    <t>Nem adatáv.célú távközl.díj (telefon)</t>
  </si>
  <si>
    <t>Kötelező eszközfejlesztés</t>
  </si>
  <si>
    <t>Belföldi kiküldetés</t>
  </si>
  <si>
    <t>III.Dologi kiadás összesen:</t>
  </si>
  <si>
    <t>Szakfeladat mindösszesen: I.II.III.</t>
  </si>
  <si>
    <t>852-011  Általános Iskolai tanulók nappali rendszerű nevelése, 
oktatása ( 1-4 évfolyam )</t>
  </si>
  <si>
    <t>Közalkalmazottak alapilletménye: 5fő ped. X 12 hó:</t>
  </si>
  <si>
    <t xml:space="preserve">Oszt.ffői,mkv.,dök: </t>
  </si>
  <si>
    <t xml:space="preserve">Egyéb pótlék: </t>
  </si>
  <si>
    <t>Kiemelt m.végz.ker.kieg.</t>
  </si>
  <si>
    <t>Jubileumi jutalom</t>
  </si>
  <si>
    <t>Nem rend.személyi juttatások:</t>
  </si>
  <si>
    <t xml:space="preserve">Táppénz </t>
  </si>
  <si>
    <t>II.Munkaadót terhelő járulékok összesen:</t>
  </si>
  <si>
    <t>Gyógyszer, vegyszer</t>
  </si>
  <si>
    <t>Könyv, folyóirat, inf.hord.besz.kiad.</t>
  </si>
  <si>
    <t xml:space="preserve">Védőruha  </t>
  </si>
  <si>
    <t>Egyéb anyag besz.</t>
  </si>
  <si>
    <t>Egyéb készletbesz. (tisztítószer, karb.anyag)</t>
  </si>
  <si>
    <t>Gázenergia</t>
  </si>
  <si>
    <t>Víz- és csatornadíj</t>
  </si>
  <si>
    <t>Egyéb üzemltetés</t>
  </si>
  <si>
    <t>Nem adatátv.célú távközl.díj (telefon)</t>
  </si>
  <si>
    <t>Karbantartás, kisjavítás</t>
  </si>
  <si>
    <t>Egyéb üzemeltetés fenntartás</t>
  </si>
  <si>
    <t>Szállítási szolg.igényb.(diák bérl.,egy.száll.)</t>
  </si>
  <si>
    <t>Egyéb dologi kiadás (utik.,sport,Dök)</t>
  </si>
  <si>
    <t xml:space="preserve">Közok.szakértői díj </t>
  </si>
  <si>
    <t>III.Dologi kiadások összesen:</t>
  </si>
  <si>
    <t>Szakfeladat mindösszesen:I.II.III.</t>
  </si>
  <si>
    <t>852-021  Általános Iskolai tanulók nappali rendszerű nevelése, 
oktatása ( 5-8 évfolyam )</t>
  </si>
  <si>
    <t>Közalkalmazottak alapilletménye: 8 ped. X 12 hó:</t>
  </si>
  <si>
    <t>Igazgatói pótlék</t>
  </si>
  <si>
    <t>Megbízási díjak</t>
  </si>
  <si>
    <t>Hellyettesítés</t>
  </si>
  <si>
    <t>Egyéb dologi kiadás (utik.)</t>
  </si>
  <si>
    <t>ÁFÁ</t>
  </si>
  <si>
    <t>855 914 Általános iskola tanulószobai ellátás</t>
  </si>
  <si>
    <t>Közlekedési kts térítés</t>
  </si>
  <si>
    <t>855 911 Általános iskolanapközi otthonos  ellátás</t>
  </si>
  <si>
    <t>Közalkalmazotti alapilletmény:1 fő</t>
  </si>
  <si>
    <t>Közl kts térítés</t>
  </si>
  <si>
    <t>Munkáltató, nyugdíj hozzájárulás 1730x 024 %</t>
  </si>
  <si>
    <t>889-921  Szociális étkeztetés</t>
  </si>
  <si>
    <t xml:space="preserve">889-928 Falugondnoki, tanyagondnoki szolgáltatás </t>
  </si>
  <si>
    <t>Kötelező továbbképzés</t>
  </si>
  <si>
    <t xml:space="preserve">882-122 Átmeneti segély  </t>
  </si>
  <si>
    <t xml:space="preserve">Átmeneti segély </t>
  </si>
  <si>
    <t>882-117 Rendszeres gyermekvédelmi pénzbeni ellátások</t>
  </si>
  <si>
    <t>Pénzbeni támogatás</t>
  </si>
  <si>
    <t>882-124 Rendkívüli gyermekvédelmi támogatás</t>
  </si>
  <si>
    <t>Rendkívüli gyermekvédelmi támogatás, beiskolázási segély</t>
  </si>
  <si>
    <t>882129 Egyéb pénzbeni szociális ellátások</t>
  </si>
  <si>
    <t>Átmeneti szociális segély ( Idősek napi tám.)</t>
  </si>
  <si>
    <t xml:space="preserve">Átmeneti szociális segély </t>
  </si>
  <si>
    <t xml:space="preserve">882-202  Közgyógyellátás  </t>
  </si>
  <si>
    <t>Közgyógy ellátás</t>
  </si>
  <si>
    <t>882-125 Mozgáskorlátozottak közlekedési támogatása</t>
  </si>
  <si>
    <t>Mozgákorlátozotti támogatás</t>
  </si>
  <si>
    <t>882-118 Kiegészítő gyermekvédelmi támogatás</t>
  </si>
  <si>
    <t>910-501 Közművelődési tevékenység (Turista és Kézműves ház)</t>
  </si>
  <si>
    <t>Alapilletmény</t>
  </si>
  <si>
    <t xml:space="preserve">Megbízási díjak Pávakör </t>
  </si>
  <si>
    <t>Közl.költségtér</t>
  </si>
  <si>
    <t xml:space="preserve">Egyéb üzemeltetés fenntart </t>
  </si>
  <si>
    <t>Villanyenergia</t>
  </si>
  <si>
    <t xml:space="preserve">Telefon díj </t>
  </si>
  <si>
    <t xml:space="preserve">Különféle adók díjak </t>
  </si>
  <si>
    <t>910-123 Könyvtári szolgáltatások</t>
  </si>
  <si>
    <t>Megbízási díj: 1 fő</t>
  </si>
  <si>
    <t>Munkadói járulék</t>
  </si>
  <si>
    <t>931-102 Sportlétesítmények működtetése és fejlesztése  (sportöltöző)</t>
  </si>
  <si>
    <t>Dologi kiadások</t>
  </si>
  <si>
    <t>862-101 Háziorvosi alapellátás</t>
  </si>
  <si>
    <t>Összeg e Ft</t>
  </si>
  <si>
    <t>Víz és csatornadíj</t>
  </si>
  <si>
    <t>Telefon</t>
  </si>
  <si>
    <t>OALI visszafizetés</t>
  </si>
  <si>
    <t>Dologi kidás:</t>
  </si>
  <si>
    <t>Ügyeleti társulási díj</t>
  </si>
  <si>
    <t>882-113 Lakásfenntartási támogatás normatív alapon</t>
  </si>
  <si>
    <t>882-111 Rendszeres szociális segély</t>
  </si>
  <si>
    <t>Rendszeres szoc.segély</t>
  </si>
  <si>
    <t>Szakfeladatok összesen</t>
  </si>
  <si>
    <t xml:space="preserve"> 841-126 Önkormányzat igazgatási tevékenység</t>
  </si>
  <si>
    <t xml:space="preserve">              Védőnői szolgálat</t>
  </si>
  <si>
    <t>562-912  Óvoda intézményi étkeztetés</t>
  </si>
  <si>
    <t>562-913 Iskolai intézményi étkeztetés</t>
  </si>
  <si>
    <t>562-917 Munkahelyi étkeztetés</t>
  </si>
  <si>
    <t>890-411  Közcélú támogatás</t>
  </si>
  <si>
    <t xml:space="preserve"> 841-901  Önkormányzatok elszámolásai</t>
  </si>
  <si>
    <t xml:space="preserve"> Sümegcsehi   2012 koncepció</t>
  </si>
  <si>
    <t>Körjegyzőség</t>
  </si>
  <si>
    <t xml:space="preserve">           841-126 Önkormányzat igazgatási tevékenység</t>
  </si>
  <si>
    <t>Alapilletmény: 6 fő köztisztviselő</t>
  </si>
  <si>
    <t>Közalkalmazott bére</t>
  </si>
  <si>
    <t>Pótlék</t>
  </si>
  <si>
    <t>Személyi juttatások összesen:</t>
  </si>
  <si>
    <t>1.1 Személyhez kapcsolódó költségtérítések és hozzájárulások:</t>
  </si>
  <si>
    <t xml:space="preserve">Közlekedési költségtérítés: </t>
  </si>
  <si>
    <t>Egyéb szoc juttatás</t>
  </si>
  <si>
    <t>Továbbképzés</t>
  </si>
  <si>
    <t>Költségtérítések összesen:</t>
  </si>
  <si>
    <t xml:space="preserve">Táppénz hozzájárulás: </t>
  </si>
  <si>
    <t xml:space="preserve">Táppénz 1/3-a </t>
  </si>
  <si>
    <t>Könyv</t>
  </si>
  <si>
    <t>Folyóirat (közlönyök, jogtár)</t>
  </si>
  <si>
    <t xml:space="preserve">Kisértékű tárgyi eszköz </t>
  </si>
  <si>
    <t>Egyéb készlet (tisztítószer., karb.anyag)</t>
  </si>
  <si>
    <t xml:space="preserve">Szakmai anyag </t>
  </si>
  <si>
    <t xml:space="preserve">Készletbeszerzés összesen: </t>
  </si>
  <si>
    <t>Nem adatátviteli célú szolg. (telefon)</t>
  </si>
  <si>
    <t>Víz- csatornadíj</t>
  </si>
  <si>
    <t xml:space="preserve">Belföldi kiküldetés </t>
  </si>
  <si>
    <t>Egyéb dologi</t>
  </si>
  <si>
    <t>2012 Koncepció</t>
  </si>
  <si>
    <t>x</t>
  </si>
  <si>
    <t>6500 adag étel X310(nyersanyagnorma)+ 59% rezsi költség =493</t>
  </si>
  <si>
    <t>10268 adag étel ( 7-11 év) X330(nyersanyagnorma)+ 59% rezsi költség =525</t>
  </si>
  <si>
    <t>9597 adag étel ( 11-14 év) X360(nyersanyagnorma)+ 59% rezsi költség =572</t>
  </si>
  <si>
    <t>1761 adag étel ( 7-10 év) X230(nyersanyagnorma)+ 59% rezsi költség =366</t>
  </si>
  <si>
    <t>1761 adag étel ( 11-14 év) X260(nyersanyagnorma)+ 59% rezsi költség =413</t>
  </si>
  <si>
    <t>1501 adag étel X360(nyersanyagnorma)+ 59% rezsi költség =572 (Óvónő, dajka)</t>
  </si>
  <si>
    <t>Munkáltató, nyugdíj hozzájárulás 8897x 24 %</t>
  </si>
  <si>
    <t>Gáz</t>
  </si>
  <si>
    <t xml:space="preserve">Hellyettesítés </t>
  </si>
  <si>
    <t>Munkáltató, nyugdíj hozzájárulás10.836x 24 %</t>
  </si>
  <si>
    <t>Munkáltató, nyugdíj hozzájárulás17959x 24 %</t>
  </si>
  <si>
    <t>3489 adag étel X335(nyersanyagnorma)+ 59% rezsi költség =533</t>
  </si>
  <si>
    <t>Munkáltató, nyugdíj hozzájárulás  1356* 24 %</t>
  </si>
  <si>
    <t>Közüzemek szétválasztása</t>
  </si>
  <si>
    <t>Iskola óvoda riasztó kialakítása(fejlesztés)</t>
  </si>
  <si>
    <t xml:space="preserve">Közfoglalkoztatás </t>
  </si>
  <si>
    <t>Dologi kiadás( benyújtott igény)</t>
  </si>
  <si>
    <t>Sümegcsehi Önkormányzat                                                                                                           2012 évi koncepció</t>
  </si>
  <si>
    <t>Dologi kiadás</t>
  </si>
  <si>
    <t>Személyi juttatások</t>
  </si>
  <si>
    <t>Sümegcsehi Önkormányzat</t>
  </si>
  <si>
    <t>Szakfeladat megnevezése</t>
  </si>
  <si>
    <t>Munkaadót terhelő jár.</t>
  </si>
  <si>
    <t>Működési kiad.</t>
  </si>
  <si>
    <t>Felhalmozási kiad.</t>
  </si>
  <si>
    <t>Társ. és szocpol.kiad</t>
  </si>
  <si>
    <t>841-126 Önk igazg.tev.</t>
  </si>
  <si>
    <t>Védőnöi szolg.</t>
  </si>
  <si>
    <t>562-912 Óvodai int.étk.</t>
  </si>
  <si>
    <t>562-913 Isk étk.</t>
  </si>
  <si>
    <t>562-917 Munk.étk.</t>
  </si>
  <si>
    <t>522-110 Közutak hidak</t>
  </si>
  <si>
    <t>841-403 Város és közs.gazd.</t>
  </si>
  <si>
    <t>960-302 Köztemető</t>
  </si>
  <si>
    <t>841-402 Közvílágítás</t>
  </si>
  <si>
    <t>851-011 Óvodai nevelés</t>
  </si>
  <si>
    <t>852-011 Ált isk.okt.1-4 éf.</t>
  </si>
  <si>
    <t>852-021 Ált isk.okt.5-8 éf.</t>
  </si>
  <si>
    <t>855-914 Tanulószobai ell.</t>
  </si>
  <si>
    <t>855-911 Napközi ell.</t>
  </si>
  <si>
    <t>889-921 Szoc étk</t>
  </si>
  <si>
    <t>889-928 Falugondnoki szolg.</t>
  </si>
  <si>
    <t xml:space="preserve">882-117 Rendszeres gyermekvédelmi </t>
  </si>
  <si>
    <t>882-124 Rendkivüli gyermekvéd.</t>
  </si>
  <si>
    <t>882-129 Egyéb pénzbeni szoc ell.</t>
  </si>
  <si>
    <t>882-202 Közgyógyell.</t>
  </si>
  <si>
    <t>882-125 Mozgáskorl tám</t>
  </si>
  <si>
    <t>882-123 Temetési seg.</t>
  </si>
  <si>
    <t>882-118 Kieg gyermek.véd</t>
  </si>
  <si>
    <t>910-501 Turista ház</t>
  </si>
  <si>
    <t>910-123 Könyvtári szolg.</t>
  </si>
  <si>
    <t xml:space="preserve">931-102 Sport </t>
  </si>
  <si>
    <t>862-101 Háziorvosi ell.</t>
  </si>
  <si>
    <t>882-116 Ápolási díj</t>
  </si>
  <si>
    <t>882-112 Idöskoruak járadéka</t>
  </si>
  <si>
    <t>882-113 Lakásfenntartási tám</t>
  </si>
  <si>
    <t>882-111 Rendszeres szoc seg.</t>
  </si>
  <si>
    <t>Önk elszámolásai Körj.</t>
  </si>
  <si>
    <t>882-119 Ovodáztatási támogatás</t>
  </si>
  <si>
    <t>hitel visszafiz</t>
  </si>
  <si>
    <t>3/a melléklet</t>
  </si>
  <si>
    <t>2012. évi koncepció kiadások részletezése szakfeladatonként és kiemelt előirányzatonként</t>
  </si>
  <si>
    <t>890-411 Közfoglalkoztatás tám.</t>
  </si>
  <si>
    <t>1.1</t>
  </si>
  <si>
    <t>1.2</t>
  </si>
  <si>
    <t>2</t>
  </si>
  <si>
    <t>3</t>
  </si>
  <si>
    <t>4</t>
  </si>
  <si>
    <t>6</t>
  </si>
  <si>
    <t>Személyi juttatás</t>
  </si>
  <si>
    <t>Felhalmozási kiadás</t>
  </si>
  <si>
    <t>Működési hitel</t>
  </si>
  <si>
    <t>Helyi adók</t>
  </si>
  <si>
    <t>Int. Működési bevétel</t>
  </si>
  <si>
    <t>Sorszám</t>
  </si>
  <si>
    <t>Működés                                                     adatok e Ft-ban</t>
  </si>
  <si>
    <t>Önk. Sajátos műk bevétel</t>
  </si>
  <si>
    <t>Önk. Költségvetési támogatása és SZJA</t>
  </si>
  <si>
    <t>Támotásértékű műk. Bev.</t>
  </si>
  <si>
    <t>Működési bevételek összesen:</t>
  </si>
  <si>
    <t>Munkadót terh. Járulékok</t>
  </si>
  <si>
    <t>Támogatásért. Műk. Kiadás</t>
  </si>
  <si>
    <t>Ellátottak pénzbeli juttatása</t>
  </si>
  <si>
    <t>Működési kiadás  összesen:</t>
  </si>
  <si>
    <t>Fejlesztés                             adatok e Ft-ban</t>
  </si>
  <si>
    <t>Fejlesztéscélu tám.</t>
  </si>
  <si>
    <t>Felhalmozási célú bevételek összesen:</t>
  </si>
  <si>
    <t>Bevételek összesen:</t>
  </si>
  <si>
    <t>Kiadások összesen:</t>
  </si>
  <si>
    <t>2/c. sz melléklet</t>
  </si>
  <si>
    <t>Összesítő</t>
  </si>
  <si>
    <t>Önk.mük. Bevétel összesen:,ebből</t>
  </si>
  <si>
    <t>Alaptev. Összefüggő bevétel</t>
  </si>
  <si>
    <t>Int. Egyéb bev. (térítési díj)</t>
  </si>
  <si>
    <t>1.3</t>
  </si>
  <si>
    <t>Önk.sajátos bev. Ebből</t>
  </si>
  <si>
    <t>1.31</t>
  </si>
  <si>
    <t>1.32</t>
  </si>
  <si>
    <t>1.34</t>
  </si>
  <si>
    <t>Támogatások kiegészítések</t>
  </si>
  <si>
    <t>Normatív állami hj.</t>
  </si>
  <si>
    <t>Kötöttcélu tám.</t>
  </si>
  <si>
    <t>3.3</t>
  </si>
  <si>
    <t>Támogatásértékű műk bev.</t>
  </si>
  <si>
    <t>Döbröce fin. Körjegyzőséghez</t>
  </si>
  <si>
    <t>Zala-Kar bejáró gyerekek.</t>
  </si>
  <si>
    <t>Könyvtár tám.</t>
  </si>
  <si>
    <t>1-6 bevételek összesen</t>
  </si>
  <si>
    <t>1. sz. melléklet</t>
  </si>
  <si>
    <t>Önk. felhal..bevételei</t>
  </si>
  <si>
    <t>Munkaügyi támogatás</t>
  </si>
  <si>
    <t>4.1</t>
  </si>
  <si>
    <t>4.2</t>
  </si>
  <si>
    <t>Orvosi rend pály.</t>
  </si>
  <si>
    <t>4.4</t>
  </si>
  <si>
    <t>Felh. Pénz átv. (Aqvazala)</t>
  </si>
  <si>
    <t>3.4</t>
  </si>
  <si>
    <t>4.5</t>
  </si>
  <si>
    <t>Informatikai fejlesztés (kötöttcélú)</t>
  </si>
  <si>
    <t>Kedvezményes étkeztetés (kötöttcélú)</t>
  </si>
  <si>
    <t>Ingyenes tankönyv (kötöttcélú)</t>
  </si>
  <si>
    <t>Osztályfönöki pótlék (kötöttcélú)</t>
  </si>
  <si>
    <t>Pedagogus továbbképzés (kötöttcélú)</t>
  </si>
  <si>
    <t>Továbbszámlázott szolgáltatás (Szolg lakás gáz, Körjegyzőség, Konyha közüzemi díja</t>
  </si>
  <si>
    <t>Cafeteria adója (19,04)</t>
  </si>
  <si>
    <t xml:space="preserve">Jubileuni jutalom </t>
  </si>
  <si>
    <t>Pénzügyi szolgáltatások (bankköltség)</t>
  </si>
  <si>
    <t>Előző évi normatíva különbözet visszafizetése</t>
  </si>
  <si>
    <t>Működési kiadás Zala-Kar   (Ped.Szakszolgálat )</t>
  </si>
  <si>
    <t>Munkáltató, nyugdíj hozzájárulás 5762x24 %</t>
  </si>
  <si>
    <t>Tám.ért.mük.kiad , Zalai Falvakért, Zala-KAR Zala termálvölgye)</t>
  </si>
  <si>
    <t xml:space="preserve">Zala-Kar </t>
  </si>
  <si>
    <t>Zalai falvakért</t>
  </si>
  <si>
    <t>Zalatermálvölgye</t>
  </si>
  <si>
    <t>TÖOSZ</t>
  </si>
  <si>
    <t>Lakott külterülettel kapcsolatos feladatok</t>
  </si>
  <si>
    <t>Települési önkormányzatok üzemeltetési, igazgatási, sport és kulturális feladatai (Ide tartoznak különösen a település-üzemeltetési, igazgatási)</t>
  </si>
  <si>
    <t>Cafeteria adó19,04%</t>
  </si>
  <si>
    <t>Sümegcsehi község Önkormányzat 2012 évi bevételi koncepció forrásonként</t>
  </si>
  <si>
    <t>Felhalm pénzmaradvány</t>
  </si>
  <si>
    <t>1.35</t>
  </si>
  <si>
    <t>Bérleti díj</t>
  </si>
  <si>
    <t xml:space="preserve"> e Ft-ban</t>
  </si>
  <si>
    <t xml:space="preserve">Sümegcsehi Önkormányzat 2012 évi koncepció mérlege </t>
  </si>
  <si>
    <t>2012. évi koncepció</t>
  </si>
  <si>
    <t>Fazekas József Általános Iskola és Napközi Otthonos Óvoda-bölcsöde 2012 évi koncepció</t>
  </si>
  <si>
    <t>Foglalk.Eü. ( Üzemorvosi vizsgálat)</t>
  </si>
  <si>
    <t>10.5</t>
  </si>
  <si>
    <t>TÁMOP 1.7 Referencia Iskola pályázat</t>
  </si>
  <si>
    <t>10.6</t>
  </si>
  <si>
    <t>TIOP 1.1.1/11 Tanulói leptop pály.</t>
  </si>
  <si>
    <t>TÁMOP 1.7 Referencia iskola</t>
  </si>
  <si>
    <t>TIOP 1.1/11 Tanulói Laptop</t>
  </si>
  <si>
    <t>TÁMOP 3.1.7 pályázat</t>
  </si>
  <si>
    <t>4.6</t>
  </si>
  <si>
    <t>TIOP 1.1.1/11 pályázat</t>
  </si>
  <si>
    <t>TÁMOP 3.1.7. referencia Iskola pályázat</t>
  </si>
  <si>
    <t>TIOP 1.1.1/11 Tanulói laptop pályázat</t>
  </si>
  <si>
    <t>4 sz. melléklet</t>
  </si>
  <si>
    <t>Első lakáshoz jutás Támogatása</t>
  </si>
  <si>
    <t>10.7</t>
  </si>
  <si>
    <t>Összesen:</t>
  </si>
  <si>
    <t>Kiadás szakfeladatonként</t>
  </si>
  <si>
    <t>Bevételek:</t>
  </si>
  <si>
    <t>Normatív támogatás</t>
  </si>
  <si>
    <t>Zala-Kar bejáró gyermekek támogatása</t>
  </si>
  <si>
    <t>Felhal bev. TÁMOP, TIOP,</t>
  </si>
  <si>
    <t>Összes bevétel:</t>
  </si>
  <si>
    <t>Bevétel:</t>
  </si>
  <si>
    <t>Önkormányzati támogatás</t>
  </si>
  <si>
    <t>Kiadás</t>
  </si>
  <si>
    <t>Sümegcsehi, 2011.11.29.</t>
  </si>
  <si>
    <t>Farkas Zsolt</t>
  </si>
  <si>
    <t>polgármester</t>
  </si>
  <si>
    <t>Első lakáshoz jutás</t>
  </si>
  <si>
    <t>4.3</t>
  </si>
  <si>
    <t>Első lakáshoz jutása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</si>
</sst>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2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justify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justify" vertical="top" wrapText="1"/>
    </xf>
    <xf numFmtId="3" fontId="10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164" fontId="9" fillId="0" borderId="10" xfId="0" applyNumberFormat="1" applyFont="1" applyBorder="1" applyAlignment="1">
      <alignment horizontal="right" vertical="top" wrapText="1"/>
    </xf>
    <xf numFmtId="164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3" fontId="17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49" fontId="7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/>
      <protection locked="0"/>
    </xf>
    <xf numFmtId="0" fontId="39" fillId="0" borderId="0" xfId="0" applyNumberFormat="1" applyFont="1" applyFill="1" applyBorder="1" applyAlignment="1" applyProtection="1">
      <alignment/>
      <protection locked="0"/>
    </xf>
    <xf numFmtId="0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/>
      <protection locked="0"/>
    </xf>
    <xf numFmtId="0" fontId="41" fillId="0" borderId="11" xfId="0" applyNumberFormat="1" applyFont="1" applyFill="1" applyBorder="1" applyAlignment="1" applyProtection="1">
      <alignment vertical="center" wrapText="1"/>
      <protection locked="0"/>
    </xf>
    <xf numFmtId="0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NumberFormat="1" applyFont="1" applyFill="1" applyBorder="1" applyAlignment="1" applyProtection="1">
      <alignment/>
      <protection locked="0"/>
    </xf>
    <xf numFmtId="3" fontId="40" fillId="0" borderId="10" xfId="0" applyNumberFormat="1" applyFont="1" applyFill="1" applyBorder="1" applyAlignment="1" applyProtection="1">
      <alignment/>
      <protection locked="0"/>
    </xf>
    <xf numFmtId="3" fontId="41" fillId="0" borderId="10" xfId="0" applyNumberFormat="1" applyFont="1" applyFill="1" applyBorder="1" applyAlignment="1" applyProtection="1">
      <alignment/>
      <protection locked="0"/>
    </xf>
    <xf numFmtId="0" fontId="40" fillId="0" borderId="18" xfId="0" applyNumberFormat="1" applyFont="1" applyFill="1" applyBorder="1" applyAlignment="1" applyProtection="1">
      <alignment/>
      <protection locked="0"/>
    </xf>
    <xf numFmtId="3" fontId="40" fillId="0" borderId="19" xfId="0" applyNumberFormat="1" applyFont="1" applyFill="1" applyBorder="1" applyAlignment="1" applyProtection="1">
      <alignment/>
      <protection locked="0"/>
    </xf>
    <xf numFmtId="0" fontId="40" fillId="0" borderId="10" xfId="0" applyNumberFormat="1" applyFont="1" applyFill="1" applyBorder="1" applyAlignment="1" applyProtection="1">
      <alignment/>
      <protection locked="0"/>
    </xf>
    <xf numFmtId="3" fontId="40" fillId="0" borderId="17" xfId="0" applyNumberFormat="1" applyFont="1" applyFill="1" applyBorder="1" applyAlignment="1" applyProtection="1">
      <alignment/>
      <protection locked="0"/>
    </xf>
    <xf numFmtId="0" fontId="41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8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41" fillId="0" borderId="10" xfId="0" applyNumberFormat="1" applyFont="1" applyFill="1" applyBorder="1" applyAlignment="1" applyProtection="1">
      <alignment vertical="center" wrapText="1"/>
      <protection locked="0"/>
    </xf>
    <xf numFmtId="0" fontId="43" fillId="0" borderId="10" xfId="0" applyNumberFormat="1" applyFont="1" applyFill="1" applyBorder="1" applyAlignment="1" applyProtection="1">
      <alignment/>
      <protection locked="0"/>
    </xf>
    <xf numFmtId="3" fontId="43" fillId="0" borderId="10" xfId="0" applyNumberFormat="1" applyFont="1" applyFill="1" applyBorder="1" applyAlignment="1" applyProtection="1">
      <alignment/>
      <protection locked="0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0" fontId="39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7">
      <selection activeCell="D20" sqref="D20"/>
    </sheetView>
  </sheetViews>
  <sheetFormatPr defaultColWidth="9.140625" defaultRowHeight="12.75"/>
  <cols>
    <col min="1" max="1" width="29.57421875" style="0" customWidth="1"/>
  </cols>
  <sheetData>
    <row r="1" ht="12.75">
      <c r="A1" t="s">
        <v>534</v>
      </c>
    </row>
    <row r="2" spans="1:2" ht="15.75">
      <c r="A2" s="1" t="s">
        <v>48</v>
      </c>
      <c r="B2" s="1"/>
    </row>
    <row r="3" spans="1:2" ht="15.75">
      <c r="A3" s="1"/>
      <c r="B3" s="1"/>
    </row>
    <row r="4" spans="1:2" ht="13.5">
      <c r="A4" s="177" t="s">
        <v>0</v>
      </c>
      <c r="B4" s="178"/>
    </row>
    <row r="5" spans="1:2" ht="15.75">
      <c r="A5" s="3"/>
      <c r="B5" s="3"/>
    </row>
    <row r="6" spans="1:2" ht="15.75">
      <c r="A6" s="4" t="s">
        <v>1</v>
      </c>
      <c r="B6" s="3"/>
    </row>
    <row r="7" spans="1:2" ht="15">
      <c r="A7" s="5"/>
      <c r="B7" s="6"/>
    </row>
    <row r="8" spans="1:2" ht="15.75">
      <c r="A8" s="7" t="s">
        <v>2</v>
      </c>
      <c r="B8" s="8"/>
    </row>
    <row r="9" spans="1:2" ht="15.75">
      <c r="A9" s="7"/>
      <c r="B9" s="9" t="s">
        <v>3</v>
      </c>
    </row>
    <row r="10" spans="1:2" ht="15">
      <c r="A10" s="10" t="s">
        <v>9</v>
      </c>
      <c r="B10" s="11">
        <v>3900</v>
      </c>
    </row>
    <row r="11" spans="1:2" ht="15">
      <c r="A11" s="10" t="s">
        <v>5</v>
      </c>
      <c r="B11" s="11">
        <v>130</v>
      </c>
    </row>
    <row r="12" spans="1:2" ht="15">
      <c r="A12" s="10" t="s">
        <v>4</v>
      </c>
      <c r="B12" s="11">
        <v>80</v>
      </c>
    </row>
    <row r="13" spans="1:2" ht="32.25" customHeight="1">
      <c r="A13" s="12" t="s">
        <v>10</v>
      </c>
      <c r="B13" s="11">
        <v>8000</v>
      </c>
    </row>
    <row r="14" spans="1:2" ht="32.25" customHeight="1">
      <c r="A14" s="12" t="s">
        <v>532</v>
      </c>
      <c r="B14" s="11">
        <v>4000</v>
      </c>
    </row>
    <row r="15" spans="1:2" ht="32.25" customHeight="1">
      <c r="A15" s="12" t="s">
        <v>533</v>
      </c>
      <c r="B15" s="11">
        <v>7000</v>
      </c>
    </row>
    <row r="16" spans="1:2" ht="32.25" customHeight="1">
      <c r="A16" s="12" t="s">
        <v>550</v>
      </c>
      <c r="B16" s="11">
        <v>300</v>
      </c>
    </row>
    <row r="17" spans="1:2" ht="15.75">
      <c r="A17" s="13" t="s">
        <v>7</v>
      </c>
      <c r="B17" s="14">
        <f>SUM(B10:B16)</f>
        <v>23410</v>
      </c>
    </row>
    <row r="18" spans="1:2" ht="15">
      <c r="A18" s="6"/>
      <c r="B18" s="6"/>
    </row>
    <row r="19" spans="1:2" ht="15">
      <c r="A19" s="6"/>
      <c r="B19" s="6"/>
    </row>
    <row r="20" spans="1:2" ht="15">
      <c r="A20" s="6"/>
      <c r="B20" s="6"/>
    </row>
    <row r="21" spans="1:2" ht="15">
      <c r="A21" s="6"/>
      <c r="B21" s="6"/>
    </row>
    <row r="22" spans="1:2" ht="15.75">
      <c r="A22" s="1" t="s">
        <v>8</v>
      </c>
      <c r="B22" s="6"/>
    </row>
    <row r="23" spans="1:2" ht="15">
      <c r="A23" s="6"/>
      <c r="B23" s="6"/>
    </row>
    <row r="24" spans="1:2" ht="15.75">
      <c r="A24" s="7" t="s">
        <v>2</v>
      </c>
      <c r="B24" s="8"/>
    </row>
    <row r="25" spans="1:2" ht="15.75">
      <c r="A25" s="7"/>
      <c r="B25" s="9" t="s">
        <v>3</v>
      </c>
    </row>
    <row r="26" spans="1:2" ht="15">
      <c r="A26" s="10" t="s">
        <v>6</v>
      </c>
      <c r="B26" s="11">
        <v>9500</v>
      </c>
    </row>
    <row r="27" spans="1:2" ht="30">
      <c r="A27" s="12" t="s">
        <v>11</v>
      </c>
      <c r="B27" s="11">
        <v>250</v>
      </c>
    </row>
    <row r="28" spans="1:2" ht="30">
      <c r="A28" s="12" t="s">
        <v>535</v>
      </c>
      <c r="B28" s="11">
        <v>300</v>
      </c>
    </row>
    <row r="29" spans="1:2" ht="30">
      <c r="A29" s="12" t="s">
        <v>12</v>
      </c>
      <c r="B29" s="11">
        <v>380</v>
      </c>
    </row>
    <row r="30" spans="1:2" ht="96.75" customHeight="1">
      <c r="A30" s="12" t="s">
        <v>13</v>
      </c>
      <c r="B30" s="11">
        <v>1980</v>
      </c>
    </row>
    <row r="31" spans="1:2" ht="48" customHeight="1">
      <c r="A31" s="12" t="s">
        <v>532</v>
      </c>
      <c r="B31" s="11">
        <v>4000</v>
      </c>
    </row>
    <row r="32" spans="1:2" ht="38.25" customHeight="1">
      <c r="A32" s="12" t="s">
        <v>533</v>
      </c>
      <c r="B32" s="11">
        <v>7000</v>
      </c>
    </row>
    <row r="33" spans="1:2" ht="15.75">
      <c r="A33" s="13" t="s">
        <v>7</v>
      </c>
      <c r="B33" s="14">
        <f>SUM(B26:B32)</f>
        <v>23410</v>
      </c>
    </row>
  </sheetData>
  <mergeCells count="1">
    <mergeCell ref="A4:B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60" workbookViewId="0" topLeftCell="A46">
      <selection activeCell="C72" sqref="C72"/>
    </sheetView>
  </sheetViews>
  <sheetFormatPr defaultColWidth="9.140625" defaultRowHeight="27" customHeight="1"/>
  <cols>
    <col min="1" max="1" width="10.8515625" style="0" customWidth="1"/>
    <col min="2" max="2" width="50.00390625" style="0" customWidth="1"/>
    <col min="3" max="16384" width="14.28125" style="0" customWidth="1"/>
  </cols>
  <sheetData>
    <row r="1" spans="1:5" ht="27" customHeight="1">
      <c r="A1" s="24"/>
      <c r="B1" s="25" t="s">
        <v>49</v>
      </c>
      <c r="C1" s="25"/>
      <c r="D1" s="25"/>
      <c r="E1" s="25"/>
    </row>
    <row r="2" spans="1:5" ht="37.5" customHeight="1">
      <c r="A2" s="202" t="s">
        <v>393</v>
      </c>
      <c r="B2" s="202"/>
      <c r="C2" s="202"/>
      <c r="D2" s="202"/>
      <c r="E2" s="202"/>
    </row>
    <row r="3" spans="1:5" ht="27" customHeight="1">
      <c r="A3" s="24"/>
      <c r="B3" s="203" t="s">
        <v>50</v>
      </c>
      <c r="C3" s="178"/>
      <c r="D3" s="25"/>
      <c r="E3" s="25"/>
    </row>
    <row r="4" spans="1:5" ht="27" customHeight="1">
      <c r="A4" s="24"/>
      <c r="B4" s="203" t="s">
        <v>157</v>
      </c>
      <c r="C4" s="178"/>
      <c r="D4" s="25"/>
      <c r="E4" s="25"/>
    </row>
    <row r="5" spans="1:5" ht="27" customHeight="1">
      <c r="A5" s="24"/>
      <c r="B5" s="25" t="s">
        <v>158</v>
      </c>
      <c r="C5" s="25"/>
      <c r="D5" s="25"/>
      <c r="E5" s="25"/>
    </row>
    <row r="6" spans="1:5" ht="27" customHeight="1">
      <c r="A6" s="24"/>
      <c r="B6" s="25"/>
      <c r="C6" s="25" t="s">
        <v>51</v>
      </c>
      <c r="D6" s="25"/>
      <c r="E6" s="25"/>
    </row>
    <row r="9" spans="1:3" ht="91.5" customHeight="1">
      <c r="A9" s="95" t="s">
        <v>52</v>
      </c>
      <c r="B9" s="96" t="s">
        <v>512</v>
      </c>
      <c r="C9" s="97">
        <v>3800</v>
      </c>
    </row>
    <row r="10" spans="1:3" ht="35.25" customHeight="1">
      <c r="A10" s="98" t="s">
        <v>53</v>
      </c>
      <c r="B10" s="96" t="s">
        <v>54</v>
      </c>
      <c r="C10" s="97">
        <v>3042</v>
      </c>
    </row>
    <row r="11" spans="1:3" ht="39.75" customHeight="1">
      <c r="A11" s="99" t="s">
        <v>55</v>
      </c>
      <c r="B11" s="96" t="s">
        <v>511</v>
      </c>
      <c r="C11" s="97">
        <v>8</v>
      </c>
    </row>
    <row r="12" spans="1:5" ht="27" customHeight="1">
      <c r="A12" s="98" t="s">
        <v>56</v>
      </c>
      <c r="B12" s="100" t="s">
        <v>57</v>
      </c>
      <c r="C12" s="101">
        <f>SUM(C13+C14)</f>
        <v>23074</v>
      </c>
      <c r="D12" s="15"/>
      <c r="E12" s="15"/>
    </row>
    <row r="13" spans="1:3" ht="27" customHeight="1">
      <c r="A13" s="102" t="s">
        <v>58</v>
      </c>
      <c r="B13" s="103" t="s">
        <v>59</v>
      </c>
      <c r="C13" s="104">
        <v>2645</v>
      </c>
    </row>
    <row r="14" spans="1:3" ht="27" customHeight="1">
      <c r="A14" s="102" t="s">
        <v>60</v>
      </c>
      <c r="B14" s="103" t="s">
        <v>61</v>
      </c>
      <c r="C14" s="104">
        <v>20429</v>
      </c>
    </row>
    <row r="15" spans="1:3" ht="36.75" customHeight="1">
      <c r="A15" s="98" t="s">
        <v>62</v>
      </c>
      <c r="B15" s="96" t="s">
        <v>63</v>
      </c>
      <c r="C15" s="101">
        <v>4549</v>
      </c>
    </row>
    <row r="16" spans="1:3" ht="36" customHeight="1">
      <c r="A16" s="98" t="s">
        <v>64</v>
      </c>
      <c r="B16" s="96" t="s">
        <v>152</v>
      </c>
      <c r="C16" s="101">
        <v>720</v>
      </c>
    </row>
    <row r="17" spans="1:3" ht="27" customHeight="1">
      <c r="A17" s="98" t="s">
        <v>65</v>
      </c>
      <c r="B17" s="98" t="s">
        <v>66</v>
      </c>
      <c r="C17" s="98">
        <f>SUM(C19:C42)</f>
        <v>47467</v>
      </c>
    </row>
    <row r="18" spans="1:2" ht="27" customHeight="1">
      <c r="A18" s="26"/>
      <c r="B18" s="26"/>
    </row>
    <row r="19" spans="1:3" ht="27" customHeight="1">
      <c r="A19" s="105" t="s">
        <v>67</v>
      </c>
      <c r="B19" s="19" t="s">
        <v>68</v>
      </c>
      <c r="C19" s="19">
        <v>5953</v>
      </c>
    </row>
    <row r="20" spans="1:3" ht="27" customHeight="1">
      <c r="A20" s="105" t="s">
        <v>69</v>
      </c>
      <c r="B20" s="19" t="s">
        <v>70</v>
      </c>
      <c r="C20" s="19">
        <v>2507</v>
      </c>
    </row>
    <row r="21" spans="1:3" ht="27" customHeight="1">
      <c r="A21" s="105" t="s">
        <v>71</v>
      </c>
      <c r="B21" s="19" t="s">
        <v>72</v>
      </c>
      <c r="C21" s="19">
        <v>2977</v>
      </c>
    </row>
    <row r="22" spans="1:3" ht="27" customHeight="1">
      <c r="A22" s="105" t="s">
        <v>73</v>
      </c>
      <c r="B22" s="19" t="s">
        <v>74</v>
      </c>
      <c r="C22" s="19">
        <v>1880</v>
      </c>
    </row>
    <row r="23" spans="1:3" ht="27" customHeight="1">
      <c r="A23" s="105" t="s">
        <v>75</v>
      </c>
      <c r="B23" s="19" t="s">
        <v>76</v>
      </c>
      <c r="C23" s="19">
        <v>1880</v>
      </c>
    </row>
    <row r="24" spans="1:3" ht="27" customHeight="1">
      <c r="A24" s="105" t="s">
        <v>77</v>
      </c>
      <c r="B24" s="19" t="s">
        <v>78</v>
      </c>
      <c r="C24" s="19">
        <v>4073</v>
      </c>
    </row>
    <row r="25" spans="1:3" ht="27" customHeight="1">
      <c r="A25" s="105" t="s">
        <v>79</v>
      </c>
      <c r="B25" s="19" t="s">
        <v>80</v>
      </c>
      <c r="C25" s="19">
        <v>5013</v>
      </c>
    </row>
    <row r="26" spans="1:3" ht="27" customHeight="1">
      <c r="A26" s="105" t="s">
        <v>81</v>
      </c>
      <c r="B26" s="19" t="s">
        <v>82</v>
      </c>
      <c r="C26" s="19">
        <v>1410</v>
      </c>
    </row>
    <row r="27" spans="1:3" ht="27" customHeight="1">
      <c r="A27" s="105" t="s">
        <v>83</v>
      </c>
      <c r="B27" s="19" t="s">
        <v>84</v>
      </c>
      <c r="C27" s="19">
        <v>940</v>
      </c>
    </row>
    <row r="28" spans="1:3" ht="27" customHeight="1">
      <c r="A28" s="105" t="s">
        <v>85</v>
      </c>
      <c r="B28" s="19" t="s">
        <v>86</v>
      </c>
      <c r="C28" s="19">
        <v>705</v>
      </c>
    </row>
    <row r="29" spans="1:3" ht="27" customHeight="1">
      <c r="A29" s="105" t="s">
        <v>87</v>
      </c>
      <c r="B29" s="19" t="s">
        <v>88</v>
      </c>
      <c r="C29" s="19">
        <v>2193</v>
      </c>
    </row>
    <row r="30" spans="1:3" ht="27" customHeight="1">
      <c r="A30" s="105" t="s">
        <v>89</v>
      </c>
      <c r="B30" s="19" t="s">
        <v>90</v>
      </c>
      <c r="C30" s="19">
        <v>1958</v>
      </c>
    </row>
    <row r="31" spans="1:3" ht="27" customHeight="1">
      <c r="A31" s="105" t="s">
        <v>91</v>
      </c>
      <c r="B31" s="19" t="s">
        <v>153</v>
      </c>
      <c r="C31" s="19">
        <v>1880</v>
      </c>
    </row>
    <row r="32" spans="1:3" ht="27" customHeight="1">
      <c r="A32" s="105" t="s">
        <v>92</v>
      </c>
      <c r="B32" s="19" t="s">
        <v>93</v>
      </c>
      <c r="C32" s="19">
        <v>149</v>
      </c>
    </row>
    <row r="33" spans="1:3" ht="27" customHeight="1">
      <c r="A33" s="105" t="s">
        <v>94</v>
      </c>
      <c r="B33" s="19" t="s">
        <v>95</v>
      </c>
      <c r="C33" s="19">
        <v>597</v>
      </c>
    </row>
    <row r="34" spans="1:3" ht="27" customHeight="1">
      <c r="A34" s="105" t="s">
        <v>96</v>
      </c>
      <c r="B34" s="19" t="s">
        <v>97</v>
      </c>
      <c r="C34" s="19">
        <v>239</v>
      </c>
    </row>
    <row r="35" spans="1:3" ht="27" customHeight="1">
      <c r="A35" s="105" t="s">
        <v>98</v>
      </c>
      <c r="B35" s="19" t="s">
        <v>99</v>
      </c>
      <c r="C35" s="19">
        <v>941</v>
      </c>
    </row>
    <row r="36" spans="1:3" ht="27" customHeight="1">
      <c r="A36" s="105" t="s">
        <v>100</v>
      </c>
      <c r="B36" s="19" t="s">
        <v>101</v>
      </c>
      <c r="C36" s="19">
        <v>314</v>
      </c>
    </row>
    <row r="37" spans="1:3" ht="27" customHeight="1">
      <c r="A37" s="105" t="s">
        <v>102</v>
      </c>
      <c r="B37" s="19" t="s">
        <v>494</v>
      </c>
      <c r="C37" s="19">
        <v>254</v>
      </c>
    </row>
    <row r="38" spans="1:3" ht="27" customHeight="1">
      <c r="A38" s="105" t="s">
        <v>103</v>
      </c>
      <c r="B38" s="19" t="s">
        <v>154</v>
      </c>
      <c r="C38" s="19">
        <v>3446</v>
      </c>
    </row>
    <row r="39" spans="1:3" ht="27" customHeight="1">
      <c r="A39" s="105" t="s">
        <v>104</v>
      </c>
      <c r="B39" s="19" t="s">
        <v>495</v>
      </c>
      <c r="C39" s="19">
        <v>6800</v>
      </c>
    </row>
    <row r="40" spans="1:3" ht="27" customHeight="1">
      <c r="A40" s="105" t="s">
        <v>105</v>
      </c>
      <c r="B40" s="19" t="s">
        <v>496</v>
      </c>
      <c r="C40" s="19">
        <v>1056</v>
      </c>
    </row>
    <row r="41" spans="1:3" ht="27" customHeight="1">
      <c r="A41" s="105" t="s">
        <v>106</v>
      </c>
      <c r="B41" s="19" t="s">
        <v>497</v>
      </c>
      <c r="C41" s="19">
        <v>208</v>
      </c>
    </row>
    <row r="42" spans="1:3" ht="27" customHeight="1">
      <c r="A42" s="105" t="s">
        <v>107</v>
      </c>
      <c r="B42" s="19" t="s">
        <v>498</v>
      </c>
      <c r="C42" s="19">
        <v>94</v>
      </c>
    </row>
    <row r="43" spans="1:3" ht="27" customHeight="1">
      <c r="A43" s="19"/>
      <c r="B43" s="19"/>
      <c r="C43" s="19"/>
    </row>
    <row r="44" spans="1:3" ht="32.25" customHeight="1">
      <c r="A44" s="106" t="s">
        <v>108</v>
      </c>
      <c r="B44" s="96" t="s">
        <v>109</v>
      </c>
      <c r="C44" s="98">
        <v>10150</v>
      </c>
    </row>
    <row r="45" spans="1:3" ht="27" customHeight="1">
      <c r="A45" s="19"/>
      <c r="B45" s="19"/>
      <c r="C45" s="19"/>
    </row>
    <row r="46" spans="1:3" ht="27" customHeight="1">
      <c r="A46" s="19"/>
      <c r="B46" s="98" t="s">
        <v>110</v>
      </c>
      <c r="C46" s="101">
        <f>SUM(C9+C10+C11+C12+C15+C16+C17+C44)</f>
        <v>92810</v>
      </c>
    </row>
    <row r="47" spans="1:3" ht="27" customHeight="1">
      <c r="A47" s="19"/>
      <c r="B47" s="98"/>
      <c r="C47" s="101"/>
    </row>
    <row r="48" spans="1:3" ht="27" customHeight="1">
      <c r="A48" s="107" t="s">
        <v>111</v>
      </c>
      <c r="B48" s="108" t="s">
        <v>112</v>
      </c>
      <c r="C48" s="98">
        <f>SUM(C49+C51+C52)</f>
        <v>17944</v>
      </c>
    </row>
    <row r="49" spans="1:3" ht="32.25" customHeight="1">
      <c r="A49" s="99" t="s">
        <v>113</v>
      </c>
      <c r="B49" s="109" t="s">
        <v>114</v>
      </c>
      <c r="C49" s="103">
        <v>465</v>
      </c>
    </row>
    <row r="50" spans="1:3" ht="27" customHeight="1">
      <c r="A50" s="99"/>
      <c r="B50" s="96"/>
      <c r="C50" s="19"/>
    </row>
    <row r="51" spans="1:3" ht="27" customHeight="1">
      <c r="A51" s="99" t="s">
        <v>115</v>
      </c>
      <c r="B51" s="96" t="s">
        <v>116</v>
      </c>
      <c r="C51" s="103">
        <v>6400</v>
      </c>
    </row>
    <row r="52" spans="1:3" ht="27" customHeight="1">
      <c r="A52" s="99" t="s">
        <v>117</v>
      </c>
      <c r="B52" s="103" t="s">
        <v>118</v>
      </c>
      <c r="C52" s="98">
        <f>SUM(C53:C58)</f>
        <v>11079</v>
      </c>
    </row>
    <row r="53" spans="1:3" ht="27" customHeight="1">
      <c r="A53" s="99" t="s">
        <v>119</v>
      </c>
      <c r="B53" s="110" t="s">
        <v>120</v>
      </c>
      <c r="C53" s="108">
        <v>2300</v>
      </c>
    </row>
    <row r="54" spans="1:3" ht="27" customHeight="1">
      <c r="A54" s="99" t="s">
        <v>121</v>
      </c>
      <c r="B54" s="110" t="s">
        <v>122</v>
      </c>
      <c r="C54" s="108">
        <v>200</v>
      </c>
    </row>
    <row r="55" spans="1:3" ht="27" customHeight="1">
      <c r="A55" s="99" t="s">
        <v>123</v>
      </c>
      <c r="B55" s="110" t="s">
        <v>124</v>
      </c>
      <c r="C55" s="108">
        <v>1760</v>
      </c>
    </row>
    <row r="56" spans="1:3" ht="27" customHeight="1">
      <c r="A56" s="99" t="s">
        <v>125</v>
      </c>
      <c r="B56" s="103" t="s">
        <v>126</v>
      </c>
      <c r="C56" s="108">
        <v>3100</v>
      </c>
    </row>
    <row r="57" spans="1:3" ht="55.5" customHeight="1">
      <c r="A57" s="99" t="s">
        <v>127</v>
      </c>
      <c r="B57" s="96" t="s">
        <v>499</v>
      </c>
      <c r="C57" s="103">
        <v>2500</v>
      </c>
    </row>
    <row r="58" spans="1:3" ht="27" customHeight="1">
      <c r="A58" s="99" t="s">
        <v>155</v>
      </c>
      <c r="B58" s="103" t="s">
        <v>156</v>
      </c>
      <c r="C58" s="103">
        <v>1219</v>
      </c>
    </row>
    <row r="59" spans="1:3" ht="39" customHeight="1">
      <c r="A59" s="99" t="s">
        <v>129</v>
      </c>
      <c r="B59" s="111" t="s">
        <v>130</v>
      </c>
      <c r="C59" s="98">
        <f>SUM(C60:C63)</f>
        <v>18267</v>
      </c>
    </row>
    <row r="60" spans="1:3" ht="27" customHeight="1">
      <c r="A60" s="99" t="s">
        <v>131</v>
      </c>
      <c r="B60" s="96" t="s">
        <v>132</v>
      </c>
      <c r="C60" s="103">
        <v>10956</v>
      </c>
    </row>
    <row r="61" spans="1:3" ht="36" customHeight="1">
      <c r="A61" s="99" t="s">
        <v>133</v>
      </c>
      <c r="B61" s="96" t="s">
        <v>134</v>
      </c>
      <c r="C61" s="103">
        <v>440</v>
      </c>
    </row>
    <row r="62" spans="1:3" ht="36" customHeight="1">
      <c r="A62" s="99" t="s">
        <v>135</v>
      </c>
      <c r="B62" s="96" t="s">
        <v>136</v>
      </c>
      <c r="C62" s="103">
        <v>1825</v>
      </c>
    </row>
    <row r="63" spans="1:3" ht="39.75" customHeight="1">
      <c r="A63" s="99" t="s">
        <v>137</v>
      </c>
      <c r="B63" s="96" t="s">
        <v>138</v>
      </c>
      <c r="C63" s="103">
        <v>5046</v>
      </c>
    </row>
    <row r="64" spans="1:3" ht="27" customHeight="1">
      <c r="A64" s="99" t="s">
        <v>139</v>
      </c>
      <c r="B64" s="98" t="s">
        <v>140</v>
      </c>
      <c r="C64" s="98">
        <f>SUM(C65:C71)</f>
        <v>23410</v>
      </c>
    </row>
    <row r="65" spans="1:3" ht="27" customHeight="1">
      <c r="A65" s="99" t="s">
        <v>141</v>
      </c>
      <c r="B65" s="103" t="s">
        <v>4</v>
      </c>
      <c r="C65" s="103">
        <v>80</v>
      </c>
    </row>
    <row r="66" spans="1:3" ht="27" customHeight="1">
      <c r="A66" s="99" t="s">
        <v>142</v>
      </c>
      <c r="B66" s="103" t="s">
        <v>143</v>
      </c>
      <c r="C66" s="103">
        <v>8000</v>
      </c>
    </row>
    <row r="67" spans="1:3" ht="27" customHeight="1">
      <c r="A67" s="99" t="s">
        <v>144</v>
      </c>
      <c r="B67" s="103" t="s">
        <v>145</v>
      </c>
      <c r="C67" s="103">
        <v>130</v>
      </c>
    </row>
    <row r="68" spans="1:3" ht="30.75" customHeight="1">
      <c r="A68" s="99" t="s">
        <v>146</v>
      </c>
      <c r="B68" s="103" t="s">
        <v>150</v>
      </c>
      <c r="C68" s="103">
        <v>3900</v>
      </c>
    </row>
    <row r="69" spans="1:3" ht="30.75" customHeight="1">
      <c r="A69" s="99" t="s">
        <v>523</v>
      </c>
      <c r="B69" s="103" t="s">
        <v>524</v>
      </c>
      <c r="C69" s="103">
        <v>4000</v>
      </c>
    </row>
    <row r="70" spans="1:3" ht="30.75" customHeight="1">
      <c r="A70" s="99" t="s">
        <v>525</v>
      </c>
      <c r="B70" s="103" t="s">
        <v>526</v>
      </c>
      <c r="C70" s="103">
        <v>7000</v>
      </c>
    </row>
    <row r="71" spans="1:3" ht="30.75" customHeight="1">
      <c r="A71" s="99" t="s">
        <v>536</v>
      </c>
      <c r="B71" s="103" t="s">
        <v>552</v>
      </c>
      <c r="C71" s="103">
        <v>300</v>
      </c>
    </row>
    <row r="72" spans="1:3" ht="27" customHeight="1">
      <c r="A72" s="99" t="s">
        <v>147</v>
      </c>
      <c r="B72" s="98" t="s">
        <v>148</v>
      </c>
      <c r="C72" s="98">
        <v>29299</v>
      </c>
    </row>
    <row r="73" spans="1:3" ht="27" customHeight="1">
      <c r="A73" s="99"/>
      <c r="B73" s="19"/>
      <c r="C73" s="103"/>
    </row>
    <row r="74" spans="1:3" ht="27" customHeight="1">
      <c r="A74" s="19"/>
      <c r="B74" s="98" t="s">
        <v>149</v>
      </c>
      <c r="C74" s="101">
        <f>SUM(C46+C48+C59+C64+C72)</f>
        <v>181730</v>
      </c>
    </row>
  </sheetData>
  <mergeCells count="3">
    <mergeCell ref="A2:E2"/>
    <mergeCell ref="B3:C3"/>
    <mergeCell ref="B4:C4"/>
  </mergeCells>
  <printOptions/>
  <pageMargins left="0.75" right="0.75" top="1" bottom="1" header="0.5" footer="0.5"/>
  <pageSetup horizontalDpi="600" verticalDpi="600" orientation="portrait" paperSize="9" scale="85" r:id="rId1"/>
  <rowBreaks count="2" manualBreakCount="2">
    <brk id="18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4">
      <selection activeCell="A4" sqref="A4:D4"/>
    </sheetView>
  </sheetViews>
  <sheetFormatPr defaultColWidth="9.140625" defaultRowHeight="12.75"/>
  <cols>
    <col min="1" max="1" width="43.140625" style="0" customWidth="1"/>
  </cols>
  <sheetData>
    <row r="1" ht="12.75">
      <c r="A1" t="s">
        <v>14</v>
      </c>
    </row>
    <row r="3" spans="1:4" ht="12.75">
      <c r="A3" s="179" t="s">
        <v>15</v>
      </c>
      <c r="B3" s="179"/>
      <c r="C3" s="179"/>
      <c r="D3" s="179"/>
    </row>
    <row r="4" spans="1:4" ht="12.75">
      <c r="A4" s="179" t="s">
        <v>520</v>
      </c>
      <c r="B4" s="179"/>
      <c r="C4" s="179"/>
      <c r="D4" s="179"/>
    </row>
    <row r="6" spans="1:4" ht="12.75">
      <c r="A6" s="2"/>
      <c r="B6" s="2"/>
      <c r="C6" s="2"/>
      <c r="D6" s="2"/>
    </row>
    <row r="8" spans="1:2" ht="12.75">
      <c r="A8" s="15" t="s">
        <v>16</v>
      </c>
      <c r="B8" s="16" t="s">
        <v>17</v>
      </c>
    </row>
    <row r="10" spans="1:2" ht="12.75">
      <c r="A10" s="17" t="s">
        <v>18</v>
      </c>
      <c r="B10" s="18">
        <v>300</v>
      </c>
    </row>
    <row r="11" spans="1:2" ht="12.75">
      <c r="A11" s="19" t="s">
        <v>19</v>
      </c>
      <c r="B11" s="19">
        <v>300</v>
      </c>
    </row>
    <row r="12" spans="1:2" ht="12.75">
      <c r="A12" s="20" t="s">
        <v>20</v>
      </c>
      <c r="B12" s="18">
        <v>950</v>
      </c>
    </row>
    <row r="13" spans="1:2" ht="12.75">
      <c r="A13" s="19" t="s">
        <v>21</v>
      </c>
      <c r="B13" s="19">
        <v>950</v>
      </c>
    </row>
    <row r="14" spans="1:2" ht="12.75">
      <c r="A14" s="20" t="s">
        <v>22</v>
      </c>
      <c r="B14" s="18">
        <v>500</v>
      </c>
    </row>
    <row r="15" spans="1:2" ht="12.75">
      <c r="A15" s="19" t="s">
        <v>23</v>
      </c>
      <c r="B15" s="19">
        <v>500</v>
      </c>
    </row>
    <row r="16" spans="1:2" ht="12.75">
      <c r="A16" s="20" t="s">
        <v>24</v>
      </c>
      <c r="B16" s="20">
        <v>300</v>
      </c>
    </row>
    <row r="17" spans="1:2" ht="12.75">
      <c r="A17" s="19" t="s">
        <v>25</v>
      </c>
      <c r="B17" s="19">
        <v>200</v>
      </c>
    </row>
    <row r="18" spans="1:2" ht="12.75">
      <c r="A18" s="19" t="s">
        <v>26</v>
      </c>
      <c r="B18" s="19">
        <v>100</v>
      </c>
    </row>
    <row r="19" spans="1:2" ht="12.75">
      <c r="A19" s="21" t="s">
        <v>27</v>
      </c>
      <c r="B19" s="20">
        <v>50</v>
      </c>
    </row>
    <row r="20" spans="1:2" ht="12.75">
      <c r="A20" s="22" t="s">
        <v>28</v>
      </c>
      <c r="B20" s="19">
        <v>50</v>
      </c>
    </row>
    <row r="21" spans="1:2" ht="27" customHeight="1">
      <c r="A21" s="21" t="s">
        <v>29</v>
      </c>
      <c r="B21" s="20">
        <v>160</v>
      </c>
    </row>
    <row r="22" spans="1:2" ht="12.75">
      <c r="A22" s="19" t="s">
        <v>30</v>
      </c>
      <c r="B22" s="19">
        <v>160</v>
      </c>
    </row>
    <row r="23" spans="1:2" ht="12.75">
      <c r="A23" s="20" t="s">
        <v>31</v>
      </c>
      <c r="B23" s="20">
        <v>100</v>
      </c>
    </row>
    <row r="24" spans="1:2" ht="12.75">
      <c r="A24" s="19" t="s">
        <v>32</v>
      </c>
      <c r="B24" s="19">
        <v>100</v>
      </c>
    </row>
    <row r="25" spans="1:2" ht="12.75">
      <c r="A25" s="20" t="s">
        <v>33</v>
      </c>
      <c r="B25" s="20">
        <v>1032</v>
      </c>
    </row>
    <row r="26" spans="1:2" ht="12.75">
      <c r="A26" s="19" t="s">
        <v>34</v>
      </c>
      <c r="B26" s="19">
        <v>1032</v>
      </c>
    </row>
    <row r="27" spans="1:2" ht="27" customHeight="1">
      <c r="A27" s="21" t="s">
        <v>35</v>
      </c>
      <c r="B27" s="20">
        <v>340</v>
      </c>
    </row>
    <row r="28" spans="1:2" ht="12.75">
      <c r="A28" s="19" t="s">
        <v>36</v>
      </c>
      <c r="B28" s="19">
        <v>274</v>
      </c>
    </row>
    <row r="29" spans="1:2" ht="12.75">
      <c r="A29" s="19" t="s">
        <v>37</v>
      </c>
      <c r="B29" s="19">
        <v>66</v>
      </c>
    </row>
    <row r="30" spans="1:2" ht="12.75">
      <c r="A30" s="20" t="s">
        <v>38</v>
      </c>
      <c r="B30" s="20">
        <v>445</v>
      </c>
    </row>
    <row r="31" spans="1:2" ht="12.75">
      <c r="A31" s="19" t="s">
        <v>39</v>
      </c>
      <c r="B31" s="19">
        <v>445</v>
      </c>
    </row>
    <row r="32" spans="1:2" ht="12.75">
      <c r="A32" s="20" t="s">
        <v>40</v>
      </c>
      <c r="B32" s="20">
        <v>2500</v>
      </c>
    </row>
    <row r="33" spans="1:2" ht="12.75">
      <c r="A33" s="19" t="s">
        <v>41</v>
      </c>
      <c r="B33" s="19">
        <v>2500</v>
      </c>
    </row>
    <row r="34" spans="1:2" ht="12.75">
      <c r="A34" s="20" t="s">
        <v>42</v>
      </c>
      <c r="B34" s="20">
        <v>6500</v>
      </c>
    </row>
    <row r="35" spans="1:2" ht="12.75">
      <c r="A35" s="19" t="s">
        <v>43</v>
      </c>
      <c r="B35" s="19">
        <v>1200</v>
      </c>
    </row>
    <row r="36" spans="1:2" ht="12.75">
      <c r="A36" s="19" t="s">
        <v>44</v>
      </c>
      <c r="B36" s="19">
        <v>5300</v>
      </c>
    </row>
    <row r="37" spans="1:2" ht="12.75">
      <c r="A37" s="20" t="s">
        <v>45</v>
      </c>
      <c r="B37" s="20">
        <v>40</v>
      </c>
    </row>
    <row r="38" spans="1:2" ht="12.75">
      <c r="A38" s="19" t="s">
        <v>46</v>
      </c>
      <c r="B38" s="19">
        <v>40</v>
      </c>
    </row>
    <row r="39" spans="1:3" ht="26.25" customHeight="1">
      <c r="A39" s="21" t="s">
        <v>47</v>
      </c>
      <c r="B39" s="20">
        <f>SUM(B10+B12+B14+B16+B19+B21+B23+B25+B27+B30+B32+B34+B37)</f>
        <v>13217</v>
      </c>
      <c r="C39" s="23"/>
    </row>
  </sheetData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06"/>
  <sheetViews>
    <sheetView view="pageBreakPreview" zoomScale="60" workbookViewId="0" topLeftCell="A579">
      <selection activeCell="B50" sqref="B50"/>
    </sheetView>
  </sheetViews>
  <sheetFormatPr defaultColWidth="9.140625" defaultRowHeight="25.5" customHeight="1"/>
  <cols>
    <col min="1" max="1" width="67.421875" style="0" customWidth="1"/>
    <col min="2" max="2" width="14.421875" style="0" customWidth="1"/>
    <col min="3" max="3" width="12.140625" style="0" customWidth="1"/>
    <col min="4" max="4" width="17.57421875" style="0" customWidth="1"/>
    <col min="5" max="16384" width="12.140625" style="0" customWidth="1"/>
  </cols>
  <sheetData>
    <row r="1" spans="1:3" ht="25.5" customHeight="1">
      <c r="A1" s="27"/>
      <c r="B1" s="198" t="s">
        <v>159</v>
      </c>
      <c r="C1" s="178"/>
    </row>
    <row r="2" spans="1:2" ht="25.5" customHeight="1">
      <c r="A2" s="27"/>
      <c r="B2" s="28"/>
    </row>
    <row r="3" spans="1:2" ht="25.5" customHeight="1">
      <c r="A3" s="197" t="s">
        <v>350</v>
      </c>
      <c r="B3" s="197"/>
    </row>
    <row r="4" spans="1:2" ht="25.5" customHeight="1">
      <c r="A4" s="29"/>
      <c r="B4" s="29"/>
    </row>
    <row r="5" spans="1:2" ht="25.5" customHeight="1">
      <c r="A5" s="29" t="s">
        <v>160</v>
      </c>
      <c r="B5" s="29"/>
    </row>
    <row r="6" spans="1:2" ht="25.5" customHeight="1">
      <c r="A6" s="29"/>
      <c r="B6" s="29"/>
    </row>
    <row r="7" spans="1:2" ht="25.5" customHeight="1">
      <c r="A7" s="27"/>
      <c r="B7" s="28"/>
    </row>
    <row r="8" spans="1:2" ht="25.5" customHeight="1">
      <c r="A8" s="189" t="s">
        <v>161</v>
      </c>
      <c r="B8" s="189"/>
    </row>
    <row r="9" spans="1:2" ht="25.5" customHeight="1">
      <c r="A9" s="30"/>
      <c r="B9" s="31"/>
    </row>
    <row r="10" spans="1:2" ht="25.5" customHeight="1">
      <c r="A10" s="193" t="s">
        <v>2</v>
      </c>
      <c r="B10" s="188" t="s">
        <v>162</v>
      </c>
    </row>
    <row r="11" spans="1:2" ht="25.5" customHeight="1">
      <c r="A11" s="193"/>
      <c r="B11" s="188"/>
    </row>
    <row r="12" spans="1:2" ht="25.5" customHeight="1">
      <c r="A12" s="193"/>
      <c r="B12" s="194"/>
    </row>
    <row r="13" spans="1:3" ht="25.5" customHeight="1">
      <c r="A13" s="142" t="s">
        <v>163</v>
      </c>
      <c r="B13" s="34">
        <v>3247</v>
      </c>
      <c r="C13" s="89"/>
    </row>
    <row r="14" spans="1:3" ht="25.5" customHeight="1">
      <c r="A14" s="142" t="s">
        <v>164</v>
      </c>
      <c r="B14" s="34">
        <v>773</v>
      </c>
      <c r="C14" s="89"/>
    </row>
    <row r="15" spans="1:3" ht="25.5" customHeight="1">
      <c r="A15" s="142" t="s">
        <v>165</v>
      </c>
      <c r="B15" s="34">
        <v>660</v>
      </c>
      <c r="C15" s="89"/>
    </row>
    <row r="16" spans="1:3" ht="25.5" customHeight="1">
      <c r="A16" s="142" t="s">
        <v>166</v>
      </c>
      <c r="B16" s="34">
        <v>156</v>
      </c>
      <c r="C16" s="89"/>
    </row>
    <row r="17" spans="1:3" ht="25.5" customHeight="1">
      <c r="A17" s="142" t="s">
        <v>500</v>
      </c>
      <c r="B17" s="34">
        <v>30</v>
      </c>
      <c r="C17" s="89"/>
    </row>
    <row r="18" spans="1:3" ht="25.5" customHeight="1">
      <c r="A18" s="142" t="s">
        <v>501</v>
      </c>
      <c r="B18" s="34">
        <v>1082</v>
      </c>
      <c r="C18" s="89"/>
    </row>
    <row r="19" spans="1:3" ht="25.5" customHeight="1">
      <c r="A19" s="143" t="s">
        <v>167</v>
      </c>
      <c r="B19" s="36">
        <f>SUM(B13:B18)</f>
        <v>5948</v>
      </c>
      <c r="C19" s="89"/>
    </row>
    <row r="20" spans="1:3" ht="25.5" customHeight="1">
      <c r="A20" s="142" t="s">
        <v>505</v>
      </c>
      <c r="B20" s="34">
        <v>1556</v>
      </c>
      <c r="C20" s="89"/>
    </row>
    <row r="21" spans="1:3" ht="25.5" customHeight="1">
      <c r="A21" s="142" t="s">
        <v>168</v>
      </c>
      <c r="B21" s="34">
        <v>173</v>
      </c>
      <c r="C21" s="89"/>
    </row>
    <row r="22" spans="1:3" ht="25.5" customHeight="1">
      <c r="A22" s="143" t="s">
        <v>169</v>
      </c>
      <c r="B22" s="36">
        <f>SUM(B20:B21)</f>
        <v>1729</v>
      </c>
      <c r="C22" s="89"/>
    </row>
    <row r="23" spans="1:3" ht="25.5" customHeight="1">
      <c r="A23" s="143" t="s">
        <v>170</v>
      </c>
      <c r="B23" s="36">
        <v>70</v>
      </c>
      <c r="C23" s="89"/>
    </row>
    <row r="24" spans="1:3" ht="25.5" customHeight="1">
      <c r="A24" s="142" t="s">
        <v>171</v>
      </c>
      <c r="B24" s="34">
        <v>100</v>
      </c>
      <c r="C24" s="89"/>
    </row>
    <row r="25" spans="1:3" ht="25.5" customHeight="1">
      <c r="A25" s="142" t="s">
        <v>172</v>
      </c>
      <c r="B25" s="34">
        <v>0</v>
      </c>
      <c r="C25" s="89"/>
    </row>
    <row r="26" spans="1:3" ht="25.5" customHeight="1">
      <c r="A26" s="142" t="s">
        <v>173</v>
      </c>
      <c r="B26" s="34">
        <v>80</v>
      </c>
      <c r="C26" s="89"/>
    </row>
    <row r="27" spans="1:3" ht="25.5" customHeight="1">
      <c r="A27" s="142" t="s">
        <v>174</v>
      </c>
      <c r="B27" s="34">
        <v>80</v>
      </c>
      <c r="C27" s="89"/>
    </row>
    <row r="28" spans="1:3" ht="25.5" customHeight="1">
      <c r="A28" s="142" t="s">
        <v>175</v>
      </c>
      <c r="B28" s="34">
        <v>80</v>
      </c>
      <c r="C28" s="89"/>
    </row>
    <row r="29" spans="1:3" ht="25.5" customHeight="1">
      <c r="A29" s="142" t="s">
        <v>176</v>
      </c>
      <c r="B29" s="34">
        <v>600</v>
      </c>
      <c r="C29" s="89"/>
    </row>
    <row r="30" spans="1:3" ht="25.5" customHeight="1">
      <c r="A30" s="142" t="s">
        <v>177</v>
      </c>
      <c r="B30" s="34">
        <v>1000</v>
      </c>
      <c r="C30" s="89"/>
    </row>
    <row r="31" spans="1:3" ht="25.5" customHeight="1">
      <c r="A31" s="142" t="s">
        <v>178</v>
      </c>
      <c r="B31" s="34">
        <v>500</v>
      </c>
      <c r="C31" s="89"/>
    </row>
    <row r="32" spans="1:3" ht="25.5" customHeight="1">
      <c r="A32" s="142" t="s">
        <v>179</v>
      </c>
      <c r="B32" s="34">
        <v>400</v>
      </c>
      <c r="C32" s="89"/>
    </row>
    <row r="33" spans="1:3" ht="25.5" customHeight="1">
      <c r="A33" s="142" t="s">
        <v>502</v>
      </c>
      <c r="B33" s="34">
        <v>400</v>
      </c>
      <c r="C33" s="89"/>
    </row>
    <row r="34" spans="1:3" ht="25.5" customHeight="1">
      <c r="A34" s="142" t="s">
        <v>181</v>
      </c>
      <c r="B34" s="34">
        <v>400</v>
      </c>
      <c r="C34" s="89"/>
    </row>
    <row r="35" spans="1:3" ht="25.5" customHeight="1">
      <c r="A35" s="142" t="s">
        <v>182</v>
      </c>
      <c r="B35" s="34">
        <v>300</v>
      </c>
      <c r="C35" s="89"/>
    </row>
    <row r="36" spans="1:3" ht="25.5" customHeight="1">
      <c r="A36" s="142" t="s">
        <v>183</v>
      </c>
      <c r="B36" s="34">
        <v>20</v>
      </c>
      <c r="C36" s="89"/>
    </row>
    <row r="37" spans="1:3" ht="25.5" customHeight="1">
      <c r="A37" s="142" t="s">
        <v>503</v>
      </c>
      <c r="B37" s="34">
        <v>800</v>
      </c>
      <c r="C37" s="89"/>
    </row>
    <row r="38" spans="1:3" ht="25.5" customHeight="1">
      <c r="A38" s="142" t="s">
        <v>184</v>
      </c>
      <c r="B38" s="34">
        <v>157</v>
      </c>
      <c r="C38" s="89"/>
    </row>
    <row r="39" spans="1:3" ht="25.5" customHeight="1">
      <c r="A39" s="142" t="s">
        <v>185</v>
      </c>
      <c r="B39" s="34">
        <v>200</v>
      </c>
      <c r="C39" s="89"/>
    </row>
    <row r="40" spans="1:3" ht="25.5" customHeight="1">
      <c r="A40" s="142" t="s">
        <v>186</v>
      </c>
      <c r="B40" s="34">
        <v>800</v>
      </c>
      <c r="C40" s="89"/>
    </row>
    <row r="41" spans="1:3" ht="25.5" customHeight="1">
      <c r="A41" s="142" t="s">
        <v>187</v>
      </c>
      <c r="B41" s="34">
        <v>100</v>
      </c>
      <c r="C41" s="89"/>
    </row>
    <row r="42" spans="1:3" ht="25.5" customHeight="1">
      <c r="A42" s="142" t="s">
        <v>188</v>
      </c>
      <c r="B42" s="34">
        <v>100</v>
      </c>
      <c r="C42" s="89"/>
    </row>
    <row r="43" spans="1:3" ht="25.5" customHeight="1">
      <c r="A43" s="143" t="s">
        <v>189</v>
      </c>
      <c r="B43" s="36">
        <f>SUM(B23:B42)</f>
        <v>6187</v>
      </c>
      <c r="C43" s="89"/>
    </row>
    <row r="44" spans="1:5" ht="51.75" customHeight="1">
      <c r="A44" s="142" t="s">
        <v>506</v>
      </c>
      <c r="B44" s="34">
        <v>102</v>
      </c>
      <c r="C44" s="89"/>
      <c r="D44" t="s">
        <v>507</v>
      </c>
      <c r="E44">
        <v>67100</v>
      </c>
    </row>
    <row r="45" spans="1:5" ht="45.75" customHeight="1">
      <c r="A45" s="142" t="s">
        <v>504</v>
      </c>
      <c r="B45" s="34">
        <v>2220</v>
      </c>
      <c r="C45" s="89"/>
      <c r="D45" t="s">
        <v>508</v>
      </c>
      <c r="E45">
        <v>16280</v>
      </c>
    </row>
    <row r="46" spans="1:5" ht="25.5" customHeight="1">
      <c r="A46" s="142" t="s">
        <v>190</v>
      </c>
      <c r="B46" s="34">
        <v>300</v>
      </c>
      <c r="C46" s="89"/>
      <c r="D46" t="s">
        <v>509</v>
      </c>
      <c r="E46">
        <v>5000</v>
      </c>
    </row>
    <row r="47" spans="1:5" ht="25.5" customHeight="1">
      <c r="A47" s="143" t="s">
        <v>191</v>
      </c>
      <c r="B47" s="36">
        <f>SUM(B44:B46)</f>
        <v>2622</v>
      </c>
      <c r="C47" s="89"/>
      <c r="D47" t="s">
        <v>510</v>
      </c>
      <c r="E47">
        <v>13420</v>
      </c>
    </row>
    <row r="48" spans="1:5" ht="25.5" customHeight="1">
      <c r="A48" s="69" t="s">
        <v>11</v>
      </c>
      <c r="B48" s="70">
        <v>250</v>
      </c>
      <c r="C48" s="89"/>
      <c r="E48" s="6">
        <f>SUM(E44:E47)</f>
        <v>101800</v>
      </c>
    </row>
    <row r="49" spans="1:3" ht="48.75" customHeight="1">
      <c r="A49" s="69" t="s">
        <v>13</v>
      </c>
      <c r="B49" s="70">
        <v>1980</v>
      </c>
      <c r="C49" s="89"/>
    </row>
    <row r="50" spans="1:3" ht="25.5" customHeight="1">
      <c r="A50" s="69" t="s">
        <v>535</v>
      </c>
      <c r="B50" s="70">
        <v>300</v>
      </c>
      <c r="C50" s="89"/>
    </row>
    <row r="51" spans="1:3" ht="25.5" customHeight="1">
      <c r="A51" s="143" t="s">
        <v>192</v>
      </c>
      <c r="B51" s="36">
        <f>SUM(B48:B50)</f>
        <v>2530</v>
      </c>
      <c r="C51" s="89"/>
    </row>
    <row r="52" spans="1:3" ht="25.5" customHeight="1">
      <c r="A52" s="144" t="s">
        <v>193</v>
      </c>
      <c r="B52" s="36">
        <f>SUM(B47,B43,B22,B19,B51)</f>
        <v>19016</v>
      </c>
      <c r="C52" s="89"/>
    </row>
    <row r="53" spans="1:2" ht="25.5" customHeight="1">
      <c r="A53" s="37"/>
      <c r="B53" s="36"/>
    </row>
    <row r="54" spans="1:2" ht="25.5" customHeight="1">
      <c r="A54" s="37"/>
      <c r="B54" s="31"/>
    </row>
    <row r="55" spans="1:2" ht="25.5" customHeight="1">
      <c r="A55" s="37"/>
      <c r="B55" s="31"/>
    </row>
    <row r="56" spans="1:2" ht="25.5" customHeight="1">
      <c r="A56" s="37"/>
      <c r="B56" s="31"/>
    </row>
    <row r="57" spans="1:2" ht="25.5" customHeight="1">
      <c r="A57" s="30" t="s">
        <v>194</v>
      </c>
      <c r="B57" s="31"/>
    </row>
    <row r="58" spans="1:2" ht="25.5" customHeight="1">
      <c r="A58" s="37"/>
      <c r="B58" s="31"/>
    </row>
    <row r="59" spans="1:3" ht="25.5" customHeight="1">
      <c r="A59" s="142" t="s">
        <v>195</v>
      </c>
      <c r="B59" s="34">
        <v>300</v>
      </c>
      <c r="C59" s="89"/>
    </row>
    <row r="60" spans="1:3" ht="48" customHeight="1">
      <c r="A60" s="142" t="s">
        <v>196</v>
      </c>
      <c r="B60" s="34">
        <v>100</v>
      </c>
      <c r="C60" s="89"/>
    </row>
    <row r="61" spans="1:3" ht="25.5" customHeight="1">
      <c r="A61" s="145" t="s">
        <v>197</v>
      </c>
      <c r="B61" s="38">
        <v>600</v>
      </c>
      <c r="C61" s="89"/>
    </row>
    <row r="62" spans="1:3" ht="25.5" customHeight="1">
      <c r="A62" s="145"/>
      <c r="B62" s="38"/>
      <c r="C62" s="89"/>
    </row>
    <row r="63" spans="1:3" ht="25.5" customHeight="1">
      <c r="A63" s="146" t="s">
        <v>198</v>
      </c>
      <c r="B63" s="36">
        <f>SUM(B59:B62)</f>
        <v>1000</v>
      </c>
      <c r="C63" s="89"/>
    </row>
    <row r="64" spans="1:2" ht="25.5" customHeight="1">
      <c r="A64" s="37"/>
      <c r="B64" s="31"/>
    </row>
    <row r="65" spans="1:2" ht="25.5" customHeight="1">
      <c r="A65" s="37" t="s">
        <v>199</v>
      </c>
      <c r="B65" s="31">
        <v>1000</v>
      </c>
    </row>
    <row r="66" spans="1:2" ht="25.5" customHeight="1">
      <c r="A66" s="37"/>
      <c r="B66" s="31"/>
    </row>
    <row r="67" spans="1:2" ht="25.5" customHeight="1">
      <c r="A67" s="37"/>
      <c r="B67" s="31"/>
    </row>
    <row r="68" spans="1:2" ht="25.5" customHeight="1">
      <c r="A68" s="197" t="s">
        <v>200</v>
      </c>
      <c r="B68" s="197"/>
    </row>
    <row r="69" spans="1:2" ht="25.5" customHeight="1">
      <c r="A69" s="29"/>
      <c r="B69" s="29"/>
    </row>
    <row r="70" spans="1:2" ht="25.5" customHeight="1">
      <c r="A70" s="190" t="s">
        <v>2</v>
      </c>
      <c r="B70" s="188" t="s">
        <v>162</v>
      </c>
    </row>
    <row r="71" spans="1:2" ht="25.5" customHeight="1">
      <c r="A71" s="191"/>
      <c r="B71" s="188"/>
    </row>
    <row r="72" spans="1:2" ht="25.5" customHeight="1">
      <c r="A72" s="191"/>
      <c r="B72" s="194"/>
    </row>
    <row r="73" spans="1:3" ht="25.5" customHeight="1">
      <c r="A73" s="147" t="s">
        <v>201</v>
      </c>
      <c r="B73" s="39">
        <v>265</v>
      </c>
      <c r="C73" s="89"/>
    </row>
    <row r="74" spans="1:3" ht="25.5" customHeight="1">
      <c r="A74" s="147" t="s">
        <v>202</v>
      </c>
      <c r="B74" s="39">
        <v>60</v>
      </c>
      <c r="C74" s="89"/>
    </row>
    <row r="75" spans="1:3" ht="25.5" customHeight="1">
      <c r="A75" s="146" t="s">
        <v>198</v>
      </c>
      <c r="B75" s="40">
        <f>SUM(B73:B74)</f>
        <v>325</v>
      </c>
      <c r="C75" s="89"/>
    </row>
    <row r="76" spans="1:2" ht="25.5" customHeight="1">
      <c r="A76" s="41"/>
      <c r="B76" s="42"/>
    </row>
    <row r="77" spans="1:2" ht="25.5" customHeight="1">
      <c r="A77" s="41"/>
      <c r="B77" s="42"/>
    </row>
    <row r="78" spans="1:2" ht="25.5" customHeight="1">
      <c r="A78" s="189" t="s">
        <v>203</v>
      </c>
      <c r="B78" s="189"/>
    </row>
    <row r="79" spans="1:2" ht="25.5" customHeight="1">
      <c r="A79" s="30"/>
      <c r="B79" s="31"/>
    </row>
    <row r="80" spans="1:2" ht="25.5" customHeight="1">
      <c r="A80" s="190" t="s">
        <v>2</v>
      </c>
      <c r="B80" s="188" t="s">
        <v>162</v>
      </c>
    </row>
    <row r="81" spans="1:2" ht="25.5" customHeight="1">
      <c r="A81" s="191"/>
      <c r="B81" s="188"/>
    </row>
    <row r="82" spans="1:2" ht="25.5" customHeight="1">
      <c r="A82" s="191"/>
      <c r="B82" s="194"/>
    </row>
    <row r="83" spans="1:3" ht="46.5" customHeight="1">
      <c r="A83" s="142" t="s">
        <v>376</v>
      </c>
      <c r="B83" s="34">
        <v>3205</v>
      </c>
      <c r="C83" s="89"/>
    </row>
    <row r="84" spans="1:3" ht="25.5" customHeight="1">
      <c r="A84" s="142"/>
      <c r="B84" s="34"/>
      <c r="C84" s="89"/>
    </row>
    <row r="85" spans="1:3" ht="25.5" customHeight="1">
      <c r="A85" s="144" t="s">
        <v>193</v>
      </c>
      <c r="B85" s="36">
        <f>SUM(B83:B84)</f>
        <v>3205</v>
      </c>
      <c r="C85" s="89"/>
    </row>
    <row r="86" spans="1:3" ht="25.5" customHeight="1">
      <c r="A86" s="144"/>
      <c r="B86" s="31"/>
      <c r="C86" s="89"/>
    </row>
    <row r="87" spans="1:2" ht="25.5" customHeight="1">
      <c r="A87" s="37"/>
      <c r="B87" s="31"/>
    </row>
    <row r="88" spans="1:2" ht="25.5" customHeight="1">
      <c r="A88" s="37"/>
      <c r="B88" s="31"/>
    </row>
    <row r="89" spans="1:2" ht="25.5" customHeight="1">
      <c r="A89" s="189" t="s">
        <v>209</v>
      </c>
      <c r="B89" s="189"/>
    </row>
    <row r="90" spans="1:2" ht="25.5" customHeight="1">
      <c r="A90" s="30"/>
      <c r="B90" s="31"/>
    </row>
    <row r="91" spans="1:2" ht="25.5" customHeight="1">
      <c r="A91" s="186" t="s">
        <v>2</v>
      </c>
      <c r="B91" s="188" t="s">
        <v>162</v>
      </c>
    </row>
    <row r="92" spans="1:2" ht="25.5" customHeight="1">
      <c r="A92" s="187"/>
      <c r="B92" s="188"/>
    </row>
    <row r="93" spans="1:2" ht="25.5" customHeight="1">
      <c r="A93" s="187"/>
      <c r="B93" s="188"/>
    </row>
    <row r="94" spans="1:3" ht="66" customHeight="1">
      <c r="A94" s="142" t="s">
        <v>377</v>
      </c>
      <c r="B94" s="34">
        <v>5391</v>
      </c>
      <c r="C94" s="89"/>
    </row>
    <row r="95" spans="1:3" ht="68.25" customHeight="1">
      <c r="A95" s="142" t="s">
        <v>378</v>
      </c>
      <c r="B95" s="34">
        <v>5489</v>
      </c>
      <c r="C95" s="89"/>
    </row>
    <row r="96" spans="1:3" ht="46.5" customHeight="1">
      <c r="A96" s="142" t="s">
        <v>379</v>
      </c>
      <c r="B96" s="34">
        <v>105</v>
      </c>
      <c r="C96" s="89"/>
    </row>
    <row r="97" spans="1:3" ht="52.5" customHeight="1">
      <c r="A97" s="142" t="s">
        <v>380</v>
      </c>
      <c r="B97" s="34">
        <v>727</v>
      </c>
      <c r="C97" s="89"/>
    </row>
    <row r="98" spans="1:3" ht="25.5" customHeight="1">
      <c r="A98" s="144" t="s">
        <v>193</v>
      </c>
      <c r="B98" s="36">
        <f>SUM(B94:B97)</f>
        <v>11712</v>
      </c>
      <c r="C98" s="89"/>
    </row>
    <row r="99" spans="1:3" ht="25.5" customHeight="1">
      <c r="A99" s="142"/>
      <c r="B99" s="45"/>
      <c r="C99" s="89"/>
    </row>
    <row r="100" spans="1:2" ht="25.5" customHeight="1">
      <c r="A100" s="43"/>
      <c r="B100" s="31"/>
    </row>
    <row r="101" spans="1:2" ht="25.5" customHeight="1">
      <c r="A101" s="189" t="s">
        <v>211</v>
      </c>
      <c r="B101" s="189"/>
    </row>
    <row r="102" spans="1:2" ht="25.5" customHeight="1">
      <c r="A102" s="30"/>
      <c r="B102" s="31"/>
    </row>
    <row r="103" spans="1:2" ht="25.5" customHeight="1">
      <c r="A103" s="190" t="s">
        <v>2</v>
      </c>
      <c r="B103" s="188" t="s">
        <v>162</v>
      </c>
    </row>
    <row r="104" spans="1:2" ht="25.5" customHeight="1">
      <c r="A104" s="191"/>
      <c r="B104" s="188"/>
    </row>
    <row r="105" spans="1:2" ht="25.5" customHeight="1">
      <c r="A105" s="191"/>
      <c r="B105" s="194"/>
    </row>
    <row r="106" spans="1:3" ht="46.5" customHeight="1">
      <c r="A106" s="142" t="s">
        <v>381</v>
      </c>
      <c r="B106" s="34">
        <v>859</v>
      </c>
      <c r="C106" s="89"/>
    </row>
    <row r="107" spans="1:3" ht="25.5" customHeight="1">
      <c r="A107" s="143" t="s">
        <v>212</v>
      </c>
      <c r="B107" s="36">
        <f>SUM(B106:B106)</f>
        <v>859</v>
      </c>
      <c r="C107" s="89"/>
    </row>
    <row r="108" spans="1:2" ht="25.5" customHeight="1">
      <c r="A108" s="43"/>
      <c r="B108" s="31"/>
    </row>
    <row r="109" spans="1:2" ht="25.5" customHeight="1">
      <c r="A109" s="43"/>
      <c r="B109" s="31"/>
    </row>
    <row r="110" spans="1:2" ht="25.5" customHeight="1">
      <c r="A110" s="43"/>
      <c r="B110" s="31"/>
    </row>
    <row r="111" spans="1:2" ht="25.5" customHeight="1">
      <c r="A111" s="43"/>
      <c r="B111" s="31"/>
    </row>
    <row r="112" spans="1:2" ht="25.5" customHeight="1">
      <c r="A112" s="189" t="s">
        <v>213</v>
      </c>
      <c r="B112" s="189"/>
    </row>
    <row r="113" spans="1:2" ht="25.5" customHeight="1">
      <c r="A113" s="30"/>
      <c r="B113" s="31"/>
    </row>
    <row r="114" spans="1:2" ht="25.5" customHeight="1">
      <c r="A114" s="190" t="s">
        <v>2</v>
      </c>
      <c r="B114" s="188" t="s">
        <v>162</v>
      </c>
    </row>
    <row r="115" spans="1:2" ht="25.5" customHeight="1">
      <c r="A115" s="191"/>
      <c r="B115" s="188"/>
    </row>
    <row r="116" spans="1:2" ht="25.5" customHeight="1">
      <c r="A116" s="191"/>
      <c r="B116" s="194"/>
    </row>
    <row r="117" spans="1:3" ht="25.5" customHeight="1">
      <c r="A117" s="142" t="s">
        <v>214</v>
      </c>
      <c r="B117" s="34">
        <v>1100</v>
      </c>
      <c r="C117" s="89"/>
    </row>
    <row r="118" spans="1:3" ht="25.5" customHeight="1">
      <c r="A118" s="142" t="s">
        <v>210</v>
      </c>
      <c r="B118" s="34">
        <v>297</v>
      </c>
      <c r="C118" s="89"/>
    </row>
    <row r="119" spans="1:3" ht="25.5" customHeight="1">
      <c r="A119" s="143" t="s">
        <v>215</v>
      </c>
      <c r="B119" s="36">
        <f>SUM(B117:B118)</f>
        <v>1397</v>
      </c>
      <c r="C119" s="89"/>
    </row>
    <row r="120" spans="1:2" ht="25.5" customHeight="1">
      <c r="A120" s="43"/>
      <c r="B120" s="31"/>
    </row>
    <row r="121" spans="1:2" ht="25.5" customHeight="1">
      <c r="A121" s="43"/>
      <c r="B121" s="31"/>
    </row>
    <row r="122" spans="1:3" ht="25.5" customHeight="1">
      <c r="A122" s="189" t="s">
        <v>216</v>
      </c>
      <c r="B122" s="189"/>
      <c r="C122" s="15"/>
    </row>
    <row r="123" spans="1:2" ht="25.5" customHeight="1">
      <c r="A123" s="30"/>
      <c r="B123" s="30"/>
    </row>
    <row r="124" spans="1:2" ht="25.5" customHeight="1">
      <c r="A124" s="190" t="s">
        <v>2</v>
      </c>
      <c r="B124" s="188" t="s">
        <v>162</v>
      </c>
    </row>
    <row r="125" spans="1:2" ht="25.5" customHeight="1">
      <c r="A125" s="191"/>
      <c r="B125" s="188"/>
    </row>
    <row r="126" spans="1:2" ht="25.5" customHeight="1">
      <c r="A126" s="191"/>
      <c r="B126" s="194"/>
    </row>
    <row r="127" spans="1:4" ht="25.5" customHeight="1">
      <c r="A127" s="142" t="s">
        <v>217</v>
      </c>
      <c r="B127" s="34">
        <v>2203</v>
      </c>
      <c r="C127" s="89"/>
      <c r="D127" s="89"/>
    </row>
    <row r="128" spans="1:4" ht="25.5" customHeight="1">
      <c r="A128" s="142" t="s">
        <v>218</v>
      </c>
      <c r="B128" s="34">
        <v>50</v>
      </c>
      <c r="C128" s="89"/>
      <c r="D128" s="89"/>
    </row>
    <row r="129" spans="1:4" ht="25.5" customHeight="1">
      <c r="A129" s="143" t="s">
        <v>219</v>
      </c>
      <c r="B129" s="36">
        <f>SUM(B127:B128)</f>
        <v>2253</v>
      </c>
      <c r="C129" s="89"/>
      <c r="D129" s="89"/>
    </row>
    <row r="130" spans="1:4" ht="25.5" customHeight="1">
      <c r="A130" s="143" t="s">
        <v>220</v>
      </c>
      <c r="B130" s="36">
        <f>SUM(B129:B129)</f>
        <v>2253</v>
      </c>
      <c r="C130" s="89"/>
      <c r="D130" s="89"/>
    </row>
    <row r="131" spans="1:4" ht="25.5" customHeight="1">
      <c r="A131" s="142" t="s">
        <v>206</v>
      </c>
      <c r="B131" s="34">
        <v>529</v>
      </c>
      <c r="C131" s="89"/>
      <c r="D131" s="89"/>
    </row>
    <row r="132" spans="1:4" ht="25.5" customHeight="1">
      <c r="A132" s="142" t="s">
        <v>168</v>
      </c>
      <c r="B132" s="34">
        <v>66</v>
      </c>
      <c r="C132" s="89"/>
      <c r="D132" s="89"/>
    </row>
    <row r="133" spans="1:4" ht="25.5" customHeight="1">
      <c r="A133" s="143" t="s">
        <v>221</v>
      </c>
      <c r="B133" s="36">
        <f>SUM(B131:B132)</f>
        <v>595</v>
      </c>
      <c r="C133" s="89"/>
      <c r="D133" s="89"/>
    </row>
    <row r="134" spans="1:4" ht="25.5" customHeight="1">
      <c r="A134" s="142" t="s">
        <v>222</v>
      </c>
      <c r="B134" s="34">
        <v>100</v>
      </c>
      <c r="C134" s="89"/>
      <c r="D134" s="89"/>
    </row>
    <row r="135" spans="1:4" ht="25.5" customHeight="1">
      <c r="A135" s="142" t="s">
        <v>208</v>
      </c>
      <c r="B135" s="34">
        <v>20</v>
      </c>
      <c r="C135" s="89"/>
      <c r="D135" s="89"/>
    </row>
    <row r="136" spans="1:4" ht="25.5" customHeight="1">
      <c r="A136" s="142" t="s">
        <v>223</v>
      </c>
      <c r="B136" s="34">
        <v>250</v>
      </c>
      <c r="C136" s="89"/>
      <c r="D136" s="89"/>
    </row>
    <row r="137" spans="1:4" ht="25.5" customHeight="1">
      <c r="A137" s="142" t="s">
        <v>224</v>
      </c>
      <c r="B137" s="34">
        <v>200</v>
      </c>
      <c r="C137" s="89"/>
      <c r="D137" s="89"/>
    </row>
    <row r="138" spans="1:4" ht="25.5" customHeight="1">
      <c r="A138" s="142" t="s">
        <v>225</v>
      </c>
      <c r="B138" s="34">
        <v>100</v>
      </c>
      <c r="C138" s="89"/>
      <c r="D138" s="89"/>
    </row>
    <row r="139" spans="1:4" ht="25.5" customHeight="1">
      <c r="A139" s="142" t="s">
        <v>226</v>
      </c>
      <c r="B139" s="34">
        <v>150</v>
      </c>
      <c r="C139" s="89"/>
      <c r="D139" s="89"/>
    </row>
    <row r="140" spans="1:4" ht="25.5" customHeight="1">
      <c r="A140" s="143" t="s">
        <v>227</v>
      </c>
      <c r="B140" s="36">
        <f>SUM(B134:B139)</f>
        <v>820</v>
      </c>
      <c r="C140" s="89"/>
      <c r="D140" s="89"/>
    </row>
    <row r="141" spans="1:4" ht="25.5" customHeight="1">
      <c r="A141" s="142" t="s">
        <v>228</v>
      </c>
      <c r="B141" s="34">
        <v>53</v>
      </c>
      <c r="C141" s="89"/>
      <c r="D141" s="45"/>
    </row>
    <row r="142" spans="1:4" ht="25.5" customHeight="1">
      <c r="A142" s="142" t="s">
        <v>229</v>
      </c>
      <c r="B142" s="34">
        <v>100</v>
      </c>
      <c r="C142" s="89"/>
      <c r="D142" s="45"/>
    </row>
    <row r="143" spans="1:4" ht="25.5" customHeight="1">
      <c r="A143" s="142" t="s">
        <v>230</v>
      </c>
      <c r="B143" s="34">
        <v>100</v>
      </c>
      <c r="C143" s="89"/>
      <c r="D143" s="45"/>
    </row>
    <row r="144" spans="1:4" ht="25.5" customHeight="1">
      <c r="A144" s="142" t="s">
        <v>178</v>
      </c>
      <c r="B144" s="34">
        <v>290</v>
      </c>
      <c r="C144" s="89"/>
      <c r="D144" s="45"/>
    </row>
    <row r="145" spans="1:4" ht="25.5" customHeight="1">
      <c r="A145" s="143" t="s">
        <v>231</v>
      </c>
      <c r="B145" s="36">
        <f>SUM(B141:B144)</f>
        <v>543</v>
      </c>
      <c r="C145" s="89"/>
      <c r="D145" s="89"/>
    </row>
    <row r="146" spans="1:4" ht="25.5" customHeight="1">
      <c r="A146" s="143" t="s">
        <v>233</v>
      </c>
      <c r="B146" s="36">
        <f>SUM((B145),(B140))</f>
        <v>1363</v>
      </c>
      <c r="C146" s="89"/>
      <c r="D146" s="89"/>
    </row>
    <row r="147" spans="1:4" ht="25.5" customHeight="1">
      <c r="A147" s="143" t="s">
        <v>193</v>
      </c>
      <c r="B147" s="36">
        <f>SUM(B146,B133,B130,)</f>
        <v>4211</v>
      </c>
      <c r="C147" s="89"/>
      <c r="D147" s="89"/>
    </row>
    <row r="148" spans="1:2" ht="25.5" customHeight="1">
      <c r="A148" s="27"/>
      <c r="B148" s="28"/>
    </row>
    <row r="149" spans="1:2" ht="25.5" customHeight="1">
      <c r="A149" s="27"/>
      <c r="B149" s="28"/>
    </row>
    <row r="150" spans="1:2" ht="25.5" customHeight="1">
      <c r="A150" s="189" t="s">
        <v>234</v>
      </c>
      <c r="B150" s="189"/>
    </row>
    <row r="151" spans="1:2" ht="25.5" customHeight="1">
      <c r="A151" s="30"/>
      <c r="B151" s="30"/>
    </row>
    <row r="152" spans="1:2" ht="25.5" customHeight="1">
      <c r="A152" s="186" t="s">
        <v>2</v>
      </c>
      <c r="B152" s="188" t="s">
        <v>162</v>
      </c>
    </row>
    <row r="153" spans="1:2" ht="25.5" customHeight="1">
      <c r="A153" s="187"/>
      <c r="B153" s="188"/>
    </row>
    <row r="154" spans="1:2" ht="25.5" customHeight="1">
      <c r="A154" s="187"/>
      <c r="B154" s="188"/>
    </row>
    <row r="155" spans="1:3" ht="25.5" customHeight="1">
      <c r="A155" s="142" t="s">
        <v>391</v>
      </c>
      <c r="B155" s="34">
        <v>4446</v>
      </c>
      <c r="C155" s="89"/>
    </row>
    <row r="156" spans="1:3" ht="25.5" customHeight="1">
      <c r="A156" s="143" t="s">
        <v>219</v>
      </c>
      <c r="B156" s="36">
        <f>SUM(B155:B155)</f>
        <v>4446</v>
      </c>
      <c r="C156" s="89"/>
    </row>
    <row r="157" spans="1:3" ht="25.5" customHeight="1">
      <c r="A157" s="143" t="s">
        <v>220</v>
      </c>
      <c r="B157" s="36">
        <f>SUM(B156:B156)</f>
        <v>4446</v>
      </c>
      <c r="C157" s="89"/>
    </row>
    <row r="158" spans="1:3" ht="25.5" customHeight="1">
      <c r="A158" s="142" t="s">
        <v>206</v>
      </c>
      <c r="B158" s="34">
        <v>1067</v>
      </c>
      <c r="C158" s="89"/>
    </row>
    <row r="159" spans="1:3" ht="25.5" customHeight="1">
      <c r="A159" s="142" t="s">
        <v>168</v>
      </c>
      <c r="B159" s="34">
        <v>133</v>
      </c>
      <c r="C159" s="89"/>
    </row>
    <row r="160" spans="1:3" ht="25.5" customHeight="1">
      <c r="A160" s="143" t="s">
        <v>221</v>
      </c>
      <c r="B160" s="36">
        <f>SUM(B158:B159)</f>
        <v>1200</v>
      </c>
      <c r="C160" s="89"/>
    </row>
    <row r="161" spans="1:3" ht="25.5" customHeight="1">
      <c r="A161" s="143" t="s">
        <v>392</v>
      </c>
      <c r="B161" s="36">
        <v>3150</v>
      </c>
      <c r="C161" s="89"/>
    </row>
    <row r="162" spans="1:3" ht="25.5" customHeight="1">
      <c r="A162" s="143" t="s">
        <v>193</v>
      </c>
      <c r="B162" s="36">
        <f>SUM(B160,B157,B161)</f>
        <v>8796</v>
      </c>
      <c r="C162" s="89"/>
    </row>
    <row r="163" spans="1:2" ht="25.5" customHeight="1">
      <c r="A163" s="43"/>
      <c r="B163" s="31"/>
    </row>
    <row r="164" spans="1:2" ht="25.5" customHeight="1">
      <c r="A164" s="43"/>
      <c r="B164" s="31"/>
    </row>
    <row r="165" spans="1:2" ht="25.5" customHeight="1">
      <c r="A165" s="43"/>
      <c r="B165" s="31"/>
    </row>
    <row r="166" spans="1:2" ht="25.5" customHeight="1">
      <c r="A166" s="197" t="s">
        <v>235</v>
      </c>
      <c r="B166" s="197"/>
    </row>
    <row r="167" spans="1:2" ht="25.5" customHeight="1">
      <c r="A167" s="29"/>
      <c r="B167" s="28"/>
    </row>
    <row r="168" spans="1:2" ht="25.5" customHeight="1">
      <c r="A168" s="186" t="s">
        <v>2</v>
      </c>
      <c r="B168" s="188" t="s">
        <v>162</v>
      </c>
    </row>
    <row r="169" spans="1:2" ht="25.5" customHeight="1">
      <c r="A169" s="187"/>
      <c r="B169" s="188"/>
    </row>
    <row r="170" spans="1:2" ht="25.5" customHeight="1">
      <c r="A170" s="187"/>
      <c r="B170" s="188"/>
    </row>
    <row r="171" spans="1:3" ht="25.5" customHeight="1">
      <c r="A171" s="147" t="s">
        <v>236</v>
      </c>
      <c r="B171" s="39">
        <v>40</v>
      </c>
      <c r="C171" s="89"/>
    </row>
    <row r="172" spans="1:3" ht="25.5" customHeight="1">
      <c r="A172" s="147" t="s">
        <v>237</v>
      </c>
      <c r="B172" s="39">
        <v>5</v>
      </c>
      <c r="C172" s="89"/>
    </row>
    <row r="173" spans="1:3" ht="25.5" customHeight="1">
      <c r="A173" s="147" t="s">
        <v>238</v>
      </c>
      <c r="B173" s="39">
        <v>20</v>
      </c>
      <c r="C173" s="89"/>
    </row>
    <row r="174" spans="1:3" ht="25.5" customHeight="1">
      <c r="A174" s="147" t="s">
        <v>239</v>
      </c>
      <c r="B174" s="39">
        <v>40</v>
      </c>
      <c r="C174" s="89"/>
    </row>
    <row r="175" spans="1:3" ht="25.5" customHeight="1">
      <c r="A175" s="147" t="s">
        <v>240</v>
      </c>
      <c r="B175" s="39">
        <v>500</v>
      </c>
      <c r="C175" s="89"/>
    </row>
    <row r="176" spans="1:3" ht="25.5" customHeight="1">
      <c r="A176" s="147" t="s">
        <v>241</v>
      </c>
      <c r="B176" s="39">
        <v>10</v>
      </c>
      <c r="C176" s="89"/>
    </row>
    <row r="177" spans="1:3" ht="25.5" customHeight="1">
      <c r="A177" s="147" t="s">
        <v>178</v>
      </c>
      <c r="B177" s="39">
        <v>166</v>
      </c>
      <c r="C177" s="89"/>
    </row>
    <row r="178" spans="1:3" ht="25.5" customHeight="1">
      <c r="A178" s="146" t="s">
        <v>233</v>
      </c>
      <c r="B178" s="40">
        <f>SUM(B171:B177)</f>
        <v>781</v>
      </c>
      <c r="C178" s="89"/>
    </row>
    <row r="179" spans="1:3" ht="25.5" customHeight="1">
      <c r="A179" s="146" t="s">
        <v>242</v>
      </c>
      <c r="B179" s="40">
        <f>SUM(B178)</f>
        <v>781</v>
      </c>
      <c r="C179" s="89"/>
    </row>
    <row r="180" spans="1:2" ht="25.5" customHeight="1">
      <c r="A180" s="27"/>
      <c r="B180" s="28"/>
    </row>
    <row r="181" spans="1:2" ht="25.5" customHeight="1">
      <c r="A181" s="27"/>
      <c r="B181" s="28"/>
    </row>
    <row r="182" spans="1:2" ht="25.5" customHeight="1">
      <c r="A182" s="27"/>
      <c r="B182" s="28"/>
    </row>
    <row r="183" spans="1:2" ht="25.5" customHeight="1">
      <c r="A183" s="189" t="s">
        <v>243</v>
      </c>
      <c r="B183" s="189"/>
    </row>
    <row r="184" spans="1:2" ht="25.5" customHeight="1">
      <c r="A184" s="30"/>
      <c r="B184" s="31"/>
    </row>
    <row r="185" spans="1:2" ht="25.5" customHeight="1">
      <c r="A185" s="190" t="s">
        <v>2</v>
      </c>
      <c r="B185" s="194" t="s">
        <v>162</v>
      </c>
    </row>
    <row r="186" spans="1:2" ht="25.5" customHeight="1">
      <c r="A186" s="191"/>
      <c r="B186" s="196"/>
    </row>
    <row r="187" spans="1:2" ht="25.5" customHeight="1">
      <c r="A187" s="195"/>
      <c r="B187" s="196"/>
    </row>
    <row r="188" spans="1:3" ht="25.5" customHeight="1">
      <c r="A188" s="142" t="s">
        <v>228</v>
      </c>
      <c r="B188" s="34">
        <v>600</v>
      </c>
      <c r="C188" s="89"/>
    </row>
    <row r="189" spans="1:3" ht="25.5" customHeight="1">
      <c r="A189" s="142" t="s">
        <v>178</v>
      </c>
      <c r="B189" s="34">
        <v>162</v>
      </c>
      <c r="C189" s="89"/>
    </row>
    <row r="190" spans="1:3" ht="25.5" customHeight="1">
      <c r="A190" s="143" t="s">
        <v>212</v>
      </c>
      <c r="B190" s="36">
        <f>SUM(B188:B189)</f>
        <v>762</v>
      </c>
      <c r="C190" s="89"/>
    </row>
    <row r="191" spans="1:2" ht="25.5" customHeight="1">
      <c r="A191" s="43"/>
      <c r="B191" s="31"/>
    </row>
    <row r="192" spans="1:2" ht="25.5" customHeight="1">
      <c r="A192" s="30"/>
      <c r="B192" s="31"/>
    </row>
    <row r="193" spans="1:2" ht="25.5" customHeight="1">
      <c r="A193" s="189" t="s">
        <v>244</v>
      </c>
      <c r="B193" s="189"/>
    </row>
    <row r="194" spans="1:2" ht="25.5" customHeight="1">
      <c r="A194" s="30"/>
      <c r="B194" s="31"/>
    </row>
    <row r="195" spans="1:2" ht="25.5" customHeight="1">
      <c r="A195" s="190" t="s">
        <v>2</v>
      </c>
      <c r="B195" s="188" t="s">
        <v>162</v>
      </c>
    </row>
    <row r="196" spans="1:2" ht="25.5" customHeight="1">
      <c r="A196" s="191"/>
      <c r="B196" s="188"/>
    </row>
    <row r="197" spans="1:2" ht="25.5" customHeight="1">
      <c r="A197" s="191"/>
      <c r="B197" s="194"/>
    </row>
    <row r="198" spans="1:3" ht="25.5" customHeight="1">
      <c r="A198" s="143" t="s">
        <v>245</v>
      </c>
      <c r="B198" s="36">
        <v>21291</v>
      </c>
      <c r="C198" s="89"/>
    </row>
    <row r="199" spans="1:2" ht="25.5" customHeight="1">
      <c r="A199" s="44"/>
      <c r="B199" s="45"/>
    </row>
    <row r="200" spans="1:2" ht="25.5" customHeight="1">
      <c r="A200" s="44"/>
      <c r="B200" s="45"/>
    </row>
    <row r="201" spans="1:2" ht="25.5" customHeight="1">
      <c r="A201" s="189" t="s">
        <v>246</v>
      </c>
      <c r="B201" s="189"/>
    </row>
    <row r="202" spans="1:2" ht="25.5" customHeight="1">
      <c r="A202" s="30"/>
      <c r="B202" s="31"/>
    </row>
    <row r="203" spans="1:2" ht="25.5" customHeight="1">
      <c r="A203" s="186" t="s">
        <v>2</v>
      </c>
      <c r="B203" s="188" t="s">
        <v>162</v>
      </c>
    </row>
    <row r="204" spans="1:2" ht="25.5" customHeight="1">
      <c r="A204" s="187"/>
      <c r="B204" s="188"/>
    </row>
    <row r="205" spans="1:2" ht="25.5" customHeight="1">
      <c r="A205" s="187"/>
      <c r="B205" s="188"/>
    </row>
    <row r="206" spans="1:4" ht="25.5" customHeight="1">
      <c r="A206" s="142" t="s">
        <v>247</v>
      </c>
      <c r="B206" s="34">
        <v>8276</v>
      </c>
      <c r="C206" s="89"/>
      <c r="D206" s="89"/>
    </row>
    <row r="207" spans="1:4" ht="25.5" customHeight="1">
      <c r="A207" s="142" t="s">
        <v>248</v>
      </c>
      <c r="B207" s="34">
        <v>312</v>
      </c>
      <c r="C207" s="89"/>
      <c r="D207" s="89"/>
    </row>
    <row r="208" spans="1:4" ht="25.5" customHeight="1">
      <c r="A208" s="143" t="s">
        <v>249</v>
      </c>
      <c r="B208" s="36">
        <f>SUM(B206:B207)</f>
        <v>8588</v>
      </c>
      <c r="C208" s="89"/>
      <c r="D208" s="89"/>
    </row>
    <row r="209" spans="1:4" ht="25.5" customHeight="1">
      <c r="A209" s="142" t="s">
        <v>250</v>
      </c>
      <c r="B209" s="34">
        <v>60</v>
      </c>
      <c r="C209" s="89"/>
      <c r="D209" s="89"/>
    </row>
    <row r="210" spans="1:4" ht="25.5" customHeight="1">
      <c r="A210" s="142" t="s">
        <v>251</v>
      </c>
      <c r="B210" s="34">
        <v>60</v>
      </c>
      <c r="C210" s="89"/>
      <c r="D210" s="89"/>
    </row>
    <row r="211" spans="1:4" ht="25.5" customHeight="1">
      <c r="A211" s="142" t="s">
        <v>268</v>
      </c>
      <c r="B211" s="34">
        <v>189</v>
      </c>
      <c r="C211" s="89"/>
      <c r="D211" s="89"/>
    </row>
    <row r="212" spans="1:4" ht="25.5" customHeight="1">
      <c r="A212" s="142" t="s">
        <v>253</v>
      </c>
      <c r="B212" s="34">
        <v>360</v>
      </c>
      <c r="C212" s="89"/>
      <c r="D212" s="89"/>
    </row>
    <row r="213" spans="1:4" ht="25.5" customHeight="1">
      <c r="A213" s="148" t="s">
        <v>254</v>
      </c>
      <c r="B213" s="47">
        <f>SUM(B209:B212)</f>
        <v>669</v>
      </c>
      <c r="C213" s="89"/>
      <c r="D213" s="89"/>
    </row>
    <row r="214" spans="1:4" ht="25.5" customHeight="1">
      <c r="A214" s="143" t="s">
        <v>255</v>
      </c>
      <c r="B214" s="36">
        <f>B208+B213</f>
        <v>9257</v>
      </c>
      <c r="C214" s="89"/>
      <c r="D214" s="89"/>
    </row>
    <row r="215" spans="1:4" ht="25.5" customHeight="1">
      <c r="A215" s="142" t="s">
        <v>382</v>
      </c>
      <c r="B215" s="34">
        <v>2135</v>
      </c>
      <c r="C215" s="89"/>
      <c r="D215" s="89"/>
    </row>
    <row r="216" spans="1:4" ht="25.5" customHeight="1">
      <c r="A216" s="142" t="s">
        <v>168</v>
      </c>
      <c r="B216" s="34">
        <v>267</v>
      </c>
      <c r="C216" s="89"/>
      <c r="D216" s="89"/>
    </row>
    <row r="217" spans="1:4" ht="25.5" customHeight="1">
      <c r="A217" s="143" t="s">
        <v>256</v>
      </c>
      <c r="B217" s="36">
        <f>SUM(B215:B216)</f>
        <v>2402</v>
      </c>
      <c r="C217" s="89"/>
      <c r="D217" s="89"/>
    </row>
    <row r="218" spans="1:4" ht="25.5" customHeight="1">
      <c r="A218" s="142" t="s">
        <v>171</v>
      </c>
      <c r="B218" s="34">
        <v>50</v>
      </c>
      <c r="C218" s="89"/>
      <c r="D218" s="45"/>
    </row>
    <row r="219" spans="1:4" ht="25.5" customHeight="1">
      <c r="A219" s="142" t="s">
        <v>257</v>
      </c>
      <c r="B219" s="34">
        <v>40</v>
      </c>
      <c r="C219" s="89"/>
      <c r="D219" s="45"/>
    </row>
    <row r="220" spans="1:4" ht="25.5" customHeight="1">
      <c r="A220" s="142" t="s">
        <v>172</v>
      </c>
      <c r="B220" s="34">
        <v>100</v>
      </c>
      <c r="C220" s="89"/>
      <c r="D220" s="45"/>
    </row>
    <row r="221" spans="1:4" ht="25.5" customHeight="1">
      <c r="A221" s="142" t="s">
        <v>208</v>
      </c>
      <c r="B221" s="34">
        <v>60</v>
      </c>
      <c r="C221" s="89"/>
      <c r="D221" s="45"/>
    </row>
    <row r="222" spans="1:4" ht="25.5" customHeight="1">
      <c r="A222" s="142" t="s">
        <v>238</v>
      </c>
      <c r="B222" s="34">
        <v>30</v>
      </c>
      <c r="C222" s="89"/>
      <c r="D222" s="45"/>
    </row>
    <row r="223" spans="1:4" ht="25.5" customHeight="1">
      <c r="A223" s="142" t="s">
        <v>237</v>
      </c>
      <c r="B223" s="34">
        <v>140</v>
      </c>
      <c r="C223" s="89"/>
      <c r="D223" s="45"/>
    </row>
    <row r="224" spans="1:4" ht="25.5" customHeight="1">
      <c r="A224" s="142" t="s">
        <v>383</v>
      </c>
      <c r="B224" s="34">
        <v>320</v>
      </c>
      <c r="C224" s="89"/>
      <c r="D224" s="45"/>
    </row>
    <row r="225" spans="1:4" ht="25.5" customHeight="1">
      <c r="A225" s="142" t="s">
        <v>258</v>
      </c>
      <c r="B225" s="34">
        <v>100</v>
      </c>
      <c r="C225" s="89"/>
      <c r="D225" s="45"/>
    </row>
    <row r="226" spans="1:4" ht="25.5" customHeight="1">
      <c r="A226" s="142" t="s">
        <v>259</v>
      </c>
      <c r="B226" s="34">
        <v>80</v>
      </c>
      <c r="C226" s="89"/>
      <c r="D226" s="45"/>
    </row>
    <row r="227" spans="1:4" ht="25.5" customHeight="1">
      <c r="A227" s="142" t="s">
        <v>260</v>
      </c>
      <c r="B227" s="34">
        <v>100</v>
      </c>
      <c r="C227" s="89"/>
      <c r="D227" s="45"/>
    </row>
    <row r="228" spans="1:4" ht="25.5" customHeight="1">
      <c r="A228" s="142" t="s">
        <v>178</v>
      </c>
      <c r="B228" s="34">
        <v>348</v>
      </c>
      <c r="C228" s="89"/>
      <c r="D228" s="91"/>
    </row>
    <row r="229" spans="1:4" ht="25.5" customHeight="1">
      <c r="A229" s="142" t="s">
        <v>207</v>
      </c>
      <c r="B229" s="34">
        <v>60</v>
      </c>
      <c r="C229" s="89"/>
      <c r="D229" s="89"/>
    </row>
    <row r="230" spans="1:4" ht="25.5" customHeight="1">
      <c r="A230" s="142" t="s">
        <v>261</v>
      </c>
      <c r="B230" s="34">
        <v>30</v>
      </c>
      <c r="C230" s="89"/>
      <c r="D230" s="89"/>
    </row>
    <row r="231" spans="1:4" ht="25.5" customHeight="1">
      <c r="A231" s="142" t="s">
        <v>389</v>
      </c>
      <c r="B231" s="34">
        <v>120</v>
      </c>
      <c r="C231" s="89"/>
      <c r="D231" s="89"/>
    </row>
    <row r="232" spans="1:4" ht="25.5" customHeight="1">
      <c r="A232" s="143" t="s">
        <v>262</v>
      </c>
      <c r="B232" s="36">
        <f>SUM(B218:B231)</f>
        <v>1578</v>
      </c>
      <c r="C232" s="89"/>
      <c r="D232" s="89"/>
    </row>
    <row r="233" spans="1:4" ht="25.5" customHeight="1">
      <c r="A233" s="143" t="s">
        <v>263</v>
      </c>
      <c r="B233" s="36">
        <f>B214+B217+B232</f>
        <v>13237</v>
      </c>
      <c r="C233" s="89"/>
      <c r="D233" s="89"/>
    </row>
    <row r="234" spans="1:2" ht="25.5" customHeight="1">
      <c r="A234" s="43"/>
      <c r="B234" s="31"/>
    </row>
    <row r="235" spans="1:2" ht="25.5" customHeight="1">
      <c r="A235" s="43"/>
      <c r="B235" s="31"/>
    </row>
    <row r="236" spans="1:2" ht="25.5" customHeight="1">
      <c r="A236" s="43"/>
      <c r="B236" s="31"/>
    </row>
    <row r="237" spans="1:2" ht="84.75" customHeight="1">
      <c r="A237" s="189" t="s">
        <v>264</v>
      </c>
      <c r="B237" s="189"/>
    </row>
    <row r="238" spans="1:2" ht="25.5" customHeight="1">
      <c r="A238" s="30"/>
      <c r="B238" s="31"/>
    </row>
    <row r="239" spans="1:2" ht="25.5" customHeight="1">
      <c r="A239" s="186" t="s">
        <v>2</v>
      </c>
      <c r="B239" s="188" t="s">
        <v>162</v>
      </c>
    </row>
    <row r="240" spans="1:2" ht="25.5" customHeight="1">
      <c r="A240" s="187"/>
      <c r="B240" s="188"/>
    </row>
    <row r="241" spans="1:2" ht="25.5" customHeight="1">
      <c r="A241" s="187"/>
      <c r="B241" s="188"/>
    </row>
    <row r="242" spans="1:4" ht="25.5" customHeight="1">
      <c r="A242" s="142" t="s">
        <v>265</v>
      </c>
      <c r="B242" s="34">
        <v>9573</v>
      </c>
      <c r="C242" s="89"/>
      <c r="D242" s="89"/>
    </row>
    <row r="243" spans="1:4" ht="25.5" customHeight="1">
      <c r="A243" s="142" t="s">
        <v>266</v>
      </c>
      <c r="B243" s="34">
        <v>437</v>
      </c>
      <c r="C243" s="89"/>
      <c r="D243" s="89"/>
    </row>
    <row r="244" spans="1:4" ht="25.5" customHeight="1">
      <c r="A244" s="142" t="s">
        <v>267</v>
      </c>
      <c r="B244" s="34">
        <v>162</v>
      </c>
      <c r="C244" s="89"/>
      <c r="D244" s="89"/>
    </row>
    <row r="245" spans="1:4" ht="25.5" customHeight="1">
      <c r="A245" s="143" t="s">
        <v>249</v>
      </c>
      <c r="B245" s="36">
        <f>SUM(B242:B244)</f>
        <v>10172</v>
      </c>
      <c r="C245" s="89"/>
      <c r="D245" s="89"/>
    </row>
    <row r="246" spans="1:4" ht="25.5" customHeight="1">
      <c r="A246" s="142" t="s">
        <v>252</v>
      </c>
      <c r="B246" s="34">
        <v>200</v>
      </c>
      <c r="C246" s="89"/>
      <c r="D246" s="89"/>
    </row>
    <row r="247" spans="1:4" ht="25.5" customHeight="1">
      <c r="A247" s="142" t="s">
        <v>268</v>
      </c>
      <c r="B247" s="34">
        <v>264</v>
      </c>
      <c r="C247" s="89"/>
      <c r="D247" s="89"/>
    </row>
    <row r="248" spans="1:4" ht="25.5" customHeight="1">
      <c r="A248" s="142" t="s">
        <v>253</v>
      </c>
      <c r="B248" s="34">
        <v>200</v>
      </c>
      <c r="C248" s="89"/>
      <c r="D248" s="89"/>
    </row>
    <row r="249" spans="1:4" ht="25.5" customHeight="1">
      <c r="A249" s="142" t="s">
        <v>384</v>
      </c>
      <c r="B249" s="34">
        <v>200</v>
      </c>
      <c r="C249" s="89"/>
      <c r="D249" s="89"/>
    </row>
    <row r="250" spans="1:4" ht="25.5" customHeight="1">
      <c r="A250" s="148" t="s">
        <v>270</v>
      </c>
      <c r="B250" s="36">
        <f>SUM(B246:B249)</f>
        <v>864</v>
      </c>
      <c r="C250" s="89"/>
      <c r="D250" s="89"/>
    </row>
    <row r="251" spans="1:4" ht="25.5" customHeight="1">
      <c r="A251" s="143" t="s">
        <v>255</v>
      </c>
      <c r="B251" s="36">
        <f>B245+B250</f>
        <v>11036</v>
      </c>
      <c r="C251" s="89"/>
      <c r="D251" s="89"/>
    </row>
    <row r="252" spans="1:4" ht="25.5" customHeight="1">
      <c r="A252" s="142" t="s">
        <v>385</v>
      </c>
      <c r="B252" s="34">
        <v>2926</v>
      </c>
      <c r="C252" s="89"/>
      <c r="D252" s="89"/>
    </row>
    <row r="253" spans="1:4" ht="25.5" customHeight="1">
      <c r="A253" s="142" t="s">
        <v>168</v>
      </c>
      <c r="B253" s="34">
        <v>325</v>
      </c>
      <c r="C253" s="89"/>
      <c r="D253" s="89"/>
    </row>
    <row r="254" spans="1:4" ht="25.5" customHeight="1">
      <c r="A254" s="142" t="s">
        <v>271</v>
      </c>
      <c r="B254" s="34">
        <v>60</v>
      </c>
      <c r="C254" s="89"/>
      <c r="D254" s="89"/>
    </row>
    <row r="255" spans="1:4" ht="25.5" customHeight="1">
      <c r="A255" s="143" t="s">
        <v>272</v>
      </c>
      <c r="B255" s="36">
        <f>SUM(B252:B254)</f>
        <v>3311</v>
      </c>
      <c r="C255" s="89"/>
      <c r="D255" s="89"/>
    </row>
    <row r="256" spans="1:4" ht="25.5" customHeight="1">
      <c r="A256" s="142" t="s">
        <v>273</v>
      </c>
      <c r="B256" s="34">
        <v>5</v>
      </c>
      <c r="C256" s="89"/>
      <c r="D256" s="45"/>
    </row>
    <row r="257" spans="1:4" ht="25.5" customHeight="1">
      <c r="A257" s="142" t="s">
        <v>171</v>
      </c>
      <c r="B257" s="34">
        <v>100</v>
      </c>
      <c r="C257" s="89"/>
      <c r="D257" s="45"/>
    </row>
    <row r="258" spans="1:4" ht="25.5" customHeight="1">
      <c r="A258" s="142" t="s">
        <v>274</v>
      </c>
      <c r="B258" s="34">
        <v>65</v>
      </c>
      <c r="C258" s="89"/>
      <c r="D258" s="45"/>
    </row>
    <row r="259" spans="1:4" ht="25.5" customHeight="1">
      <c r="A259" s="142" t="s">
        <v>172</v>
      </c>
      <c r="B259" s="34">
        <v>75</v>
      </c>
      <c r="C259" s="89"/>
      <c r="D259" s="45"/>
    </row>
    <row r="260" spans="1:4" ht="25.5" customHeight="1">
      <c r="A260" s="142" t="s">
        <v>275</v>
      </c>
      <c r="B260" s="34">
        <v>50</v>
      </c>
      <c r="C260" s="89"/>
      <c r="D260" s="45"/>
    </row>
    <row r="261" spans="1:4" ht="25.5" customHeight="1">
      <c r="A261" s="142" t="s">
        <v>223</v>
      </c>
      <c r="B261" s="34">
        <v>15</v>
      </c>
      <c r="C261" s="89"/>
      <c r="D261" s="45"/>
    </row>
    <row r="262" spans="1:4" ht="25.5" customHeight="1">
      <c r="A262" s="142" t="s">
        <v>276</v>
      </c>
      <c r="B262" s="34">
        <v>25</v>
      </c>
      <c r="C262" s="89"/>
      <c r="D262" s="45"/>
    </row>
    <row r="263" spans="1:4" ht="25.5" customHeight="1">
      <c r="A263" s="142" t="s">
        <v>225</v>
      </c>
      <c r="B263" s="34">
        <v>10</v>
      </c>
      <c r="C263" s="89"/>
      <c r="D263" s="45"/>
    </row>
    <row r="264" spans="1:4" ht="25.5" customHeight="1">
      <c r="A264" s="142" t="s">
        <v>277</v>
      </c>
      <c r="B264" s="34">
        <v>150</v>
      </c>
      <c r="C264" s="89"/>
      <c r="D264" s="45"/>
    </row>
    <row r="265" spans="1:4" ht="25.5" customHeight="1">
      <c r="A265" s="142" t="s">
        <v>278</v>
      </c>
      <c r="B265" s="34">
        <v>640</v>
      </c>
      <c r="C265" s="89"/>
      <c r="D265" s="45"/>
    </row>
    <row r="266" spans="1:4" ht="25.5" customHeight="1">
      <c r="A266" s="142" t="s">
        <v>228</v>
      </c>
      <c r="B266" s="34">
        <v>280</v>
      </c>
      <c r="C266" s="89"/>
      <c r="D266" s="45"/>
    </row>
    <row r="267" spans="1:4" ht="25.5" customHeight="1">
      <c r="A267" s="142" t="s">
        <v>279</v>
      </c>
      <c r="B267" s="34">
        <v>60</v>
      </c>
      <c r="C267" s="89"/>
      <c r="D267" s="45"/>
    </row>
    <row r="268" spans="1:4" ht="25.5" customHeight="1">
      <c r="A268" s="142" t="s">
        <v>280</v>
      </c>
      <c r="B268" s="34">
        <v>200</v>
      </c>
      <c r="C268" s="89"/>
      <c r="D268" s="45"/>
    </row>
    <row r="269" spans="1:4" ht="25.5" customHeight="1">
      <c r="A269" s="142" t="s">
        <v>281</v>
      </c>
      <c r="B269" s="34">
        <v>100</v>
      </c>
      <c r="C269" s="89"/>
      <c r="D269" s="45"/>
    </row>
    <row r="270" spans="1:4" ht="25.5" customHeight="1">
      <c r="A270" s="142" t="s">
        <v>282</v>
      </c>
      <c r="B270" s="34">
        <v>150</v>
      </c>
      <c r="C270" s="89"/>
      <c r="D270" s="45"/>
    </row>
    <row r="271" spans="1:4" ht="25.5" customHeight="1">
      <c r="A271" s="142" t="s">
        <v>283</v>
      </c>
      <c r="B271" s="34">
        <v>200</v>
      </c>
      <c r="C271" s="89"/>
      <c r="D271" s="45"/>
    </row>
    <row r="272" spans="1:4" ht="25.5" customHeight="1">
      <c r="A272" s="142" t="s">
        <v>284</v>
      </c>
      <c r="B272" s="34">
        <v>750</v>
      </c>
      <c r="C272" s="89"/>
      <c r="D272" s="45"/>
    </row>
    <row r="273" spans="1:4" ht="25.5" customHeight="1">
      <c r="A273" s="142" t="s">
        <v>285</v>
      </c>
      <c r="B273" s="34">
        <v>50</v>
      </c>
      <c r="C273" s="89"/>
      <c r="D273" s="45"/>
    </row>
    <row r="274" spans="1:4" ht="25.5" customHeight="1">
      <c r="A274" s="142" t="s">
        <v>260</v>
      </c>
      <c r="B274" s="34">
        <v>150</v>
      </c>
      <c r="C274" s="89"/>
      <c r="D274" s="45"/>
    </row>
    <row r="275" spans="1:4" ht="25.5" customHeight="1">
      <c r="A275" s="142" t="s">
        <v>178</v>
      </c>
      <c r="B275" s="34">
        <v>830</v>
      </c>
      <c r="C275" s="89"/>
      <c r="D275" s="91"/>
    </row>
    <row r="276" spans="1:4" ht="25.5" customHeight="1">
      <c r="A276" s="142" t="s">
        <v>180</v>
      </c>
      <c r="B276" s="34">
        <v>75</v>
      </c>
      <c r="C276" s="89"/>
      <c r="D276" s="89"/>
    </row>
    <row r="277" spans="1:4" ht="25.5" customHeight="1">
      <c r="A277" s="142" t="s">
        <v>241</v>
      </c>
      <c r="B277" s="34">
        <v>50</v>
      </c>
      <c r="C277" s="89"/>
      <c r="D277" s="89"/>
    </row>
    <row r="278" spans="1:4" ht="25.5" customHeight="1">
      <c r="A278" s="142" t="s">
        <v>261</v>
      </c>
      <c r="B278" s="34">
        <v>100</v>
      </c>
      <c r="C278" s="89"/>
      <c r="D278" s="89"/>
    </row>
    <row r="279" spans="1:4" ht="25.5" customHeight="1">
      <c r="A279" s="142" t="s">
        <v>207</v>
      </c>
      <c r="B279" s="34">
        <v>50</v>
      </c>
      <c r="C279" s="89"/>
      <c r="D279" s="89"/>
    </row>
    <row r="280" spans="1:4" ht="25.5" customHeight="1">
      <c r="A280" s="143" t="s">
        <v>287</v>
      </c>
      <c r="B280" s="36">
        <f>SUM(B256:B279)</f>
        <v>4180</v>
      </c>
      <c r="C280" s="89"/>
      <c r="D280" s="89"/>
    </row>
    <row r="281" spans="1:4" ht="25.5" customHeight="1">
      <c r="A281" s="143" t="s">
        <v>288</v>
      </c>
      <c r="B281" s="36">
        <f>B251+B255+B280</f>
        <v>18527</v>
      </c>
      <c r="C281" s="89"/>
      <c r="D281" s="89"/>
    </row>
    <row r="282" spans="1:2" ht="25.5" customHeight="1">
      <c r="A282" s="43"/>
      <c r="B282" s="31"/>
    </row>
    <row r="283" spans="1:2" ht="25.5" customHeight="1">
      <c r="A283" s="43"/>
      <c r="B283" s="31"/>
    </row>
    <row r="284" spans="1:2" ht="25.5" customHeight="1">
      <c r="A284" s="43"/>
      <c r="B284" s="31"/>
    </row>
    <row r="285" spans="1:2" ht="89.25" customHeight="1">
      <c r="A285" s="189" t="s">
        <v>289</v>
      </c>
      <c r="B285" s="189"/>
    </row>
    <row r="286" spans="1:2" ht="25.5" customHeight="1">
      <c r="A286" s="30"/>
      <c r="B286" s="31"/>
    </row>
    <row r="287" spans="1:2" ht="25.5" customHeight="1">
      <c r="A287" s="186" t="s">
        <v>2</v>
      </c>
      <c r="B287" s="188" t="s">
        <v>162</v>
      </c>
    </row>
    <row r="288" spans="1:2" ht="25.5" customHeight="1">
      <c r="A288" s="187"/>
      <c r="B288" s="188"/>
    </row>
    <row r="289" spans="1:2" ht="25.5" customHeight="1">
      <c r="A289" s="187"/>
      <c r="B289" s="188"/>
    </row>
    <row r="290" spans="1:4" ht="25.5" customHeight="1">
      <c r="A290" s="142" t="s">
        <v>290</v>
      </c>
      <c r="B290" s="34">
        <v>14310</v>
      </c>
      <c r="C290" s="89"/>
      <c r="D290" s="89"/>
    </row>
    <row r="291" spans="1:4" ht="25.5" customHeight="1">
      <c r="A291" s="142" t="s">
        <v>291</v>
      </c>
      <c r="B291" s="34">
        <v>552</v>
      </c>
      <c r="C291" s="89"/>
      <c r="D291" s="89"/>
    </row>
    <row r="292" spans="1:4" ht="25.5" customHeight="1">
      <c r="A292" s="142" t="s">
        <v>266</v>
      </c>
      <c r="B292" s="34">
        <v>401</v>
      </c>
      <c r="C292" s="89"/>
      <c r="D292" s="89"/>
    </row>
    <row r="293" spans="1:4" ht="25.5" customHeight="1">
      <c r="A293" s="142" t="s">
        <v>292</v>
      </c>
      <c r="B293" s="34">
        <v>745</v>
      </c>
      <c r="C293" s="89"/>
      <c r="D293" s="89"/>
    </row>
    <row r="294" spans="1:4" ht="25.5" customHeight="1">
      <c r="A294" s="143" t="s">
        <v>249</v>
      </c>
      <c r="B294" s="36">
        <f>SUM(B290:B293)</f>
        <v>16008</v>
      </c>
      <c r="C294" s="89"/>
      <c r="D294" s="89"/>
    </row>
    <row r="295" spans="1:4" ht="25.5" customHeight="1">
      <c r="A295" s="142" t="s">
        <v>252</v>
      </c>
      <c r="B295" s="34">
        <v>520</v>
      </c>
      <c r="C295" s="89"/>
      <c r="D295" s="89"/>
    </row>
    <row r="296" spans="1:4" ht="25.5" customHeight="1">
      <c r="A296" s="142" t="s">
        <v>268</v>
      </c>
      <c r="B296" s="34">
        <v>525</v>
      </c>
      <c r="C296" s="89"/>
      <c r="D296" s="89"/>
    </row>
    <row r="297" spans="1:4" ht="25.5" customHeight="1">
      <c r="A297" s="142" t="s">
        <v>253</v>
      </c>
      <c r="B297" s="34">
        <v>735</v>
      </c>
      <c r="C297" s="89"/>
      <c r="D297" s="89"/>
    </row>
    <row r="298" spans="1:4" ht="25.5" customHeight="1">
      <c r="A298" s="142" t="s">
        <v>269</v>
      </c>
      <c r="B298" s="34">
        <v>326</v>
      </c>
      <c r="C298" s="89"/>
      <c r="D298" s="89"/>
    </row>
    <row r="299" spans="1:4" ht="25.5" customHeight="1">
      <c r="A299" s="142" t="s">
        <v>293</v>
      </c>
      <c r="B299" s="34">
        <v>480</v>
      </c>
      <c r="C299" s="89"/>
      <c r="D299" s="89"/>
    </row>
    <row r="300" spans="1:4" ht="25.5" customHeight="1">
      <c r="A300" s="142" t="s">
        <v>205</v>
      </c>
      <c r="B300" s="34">
        <v>100</v>
      </c>
      <c r="C300" s="89"/>
      <c r="D300" s="89"/>
    </row>
    <row r="301" spans="1:4" ht="25.5" customHeight="1">
      <c r="A301" s="148" t="s">
        <v>270</v>
      </c>
      <c r="B301" s="36">
        <f>SUM(B295:B300)</f>
        <v>2686</v>
      </c>
      <c r="C301" s="89"/>
      <c r="D301" s="89"/>
    </row>
    <row r="302" spans="1:4" ht="25.5" customHeight="1">
      <c r="A302" s="143" t="s">
        <v>255</v>
      </c>
      <c r="B302" s="36">
        <f>B294+B301</f>
        <v>18694</v>
      </c>
      <c r="C302" s="89"/>
      <c r="D302" s="89"/>
    </row>
    <row r="303" spans="1:4" ht="25.5" customHeight="1">
      <c r="A303" s="142" t="s">
        <v>386</v>
      </c>
      <c r="B303" s="34">
        <v>4850</v>
      </c>
      <c r="C303" s="89"/>
      <c r="D303" s="89"/>
    </row>
    <row r="304" spans="1:4" ht="25.5" customHeight="1">
      <c r="A304" s="142" t="s">
        <v>168</v>
      </c>
      <c r="B304" s="34">
        <v>539</v>
      </c>
      <c r="C304" s="89"/>
      <c r="D304" s="89"/>
    </row>
    <row r="305" spans="1:4" ht="25.5" customHeight="1">
      <c r="A305" s="143" t="s">
        <v>272</v>
      </c>
      <c r="B305" s="36">
        <f>SUM(B303:B304)</f>
        <v>5389</v>
      </c>
      <c r="C305" s="89"/>
      <c r="D305" s="89"/>
    </row>
    <row r="306" spans="1:4" ht="25.5" customHeight="1">
      <c r="A306" s="142" t="s">
        <v>273</v>
      </c>
      <c r="B306" s="34">
        <v>5</v>
      </c>
      <c r="C306" s="89"/>
      <c r="D306" s="89"/>
    </row>
    <row r="307" spans="1:4" ht="25.5" customHeight="1">
      <c r="A307" s="142" t="s">
        <v>171</v>
      </c>
      <c r="B307" s="34">
        <v>100</v>
      </c>
      <c r="C307" s="89"/>
      <c r="D307" s="89"/>
    </row>
    <row r="308" spans="1:4" ht="25.5" customHeight="1">
      <c r="A308" s="142" t="s">
        <v>274</v>
      </c>
      <c r="B308" s="34">
        <v>65</v>
      </c>
      <c r="C308" s="89"/>
      <c r="D308" s="89"/>
    </row>
    <row r="309" spans="1:4" ht="25.5" customHeight="1">
      <c r="A309" s="142" t="s">
        <v>172</v>
      </c>
      <c r="B309" s="34">
        <v>75</v>
      </c>
      <c r="C309" s="89"/>
      <c r="D309" s="89"/>
    </row>
    <row r="310" spans="1:4" ht="25.5" customHeight="1">
      <c r="A310" s="142" t="s">
        <v>223</v>
      </c>
      <c r="B310" s="34">
        <v>7</v>
      </c>
      <c r="C310" s="89"/>
      <c r="D310" s="89"/>
    </row>
    <row r="311" spans="1:4" ht="25.5" customHeight="1">
      <c r="A311" s="142" t="s">
        <v>276</v>
      </c>
      <c r="B311" s="34">
        <v>25</v>
      </c>
      <c r="C311" s="89"/>
      <c r="D311" s="89"/>
    </row>
    <row r="312" spans="1:9" ht="25.5" customHeight="1">
      <c r="A312" s="142" t="s">
        <v>225</v>
      </c>
      <c r="B312" s="34">
        <v>10</v>
      </c>
      <c r="C312" s="89"/>
      <c r="D312" s="89"/>
      <c r="E312" s="45"/>
      <c r="F312" s="89"/>
      <c r="G312" s="89"/>
      <c r="H312" s="89"/>
      <c r="I312" s="89"/>
    </row>
    <row r="313" spans="1:9" ht="25.5" customHeight="1">
      <c r="A313" s="142" t="s">
        <v>277</v>
      </c>
      <c r="B313" s="34">
        <v>150</v>
      </c>
      <c r="C313" s="89"/>
      <c r="D313" s="89"/>
      <c r="E313" s="45"/>
      <c r="F313" s="89"/>
      <c r="G313" s="89"/>
      <c r="H313" s="89"/>
      <c r="I313" s="89"/>
    </row>
    <row r="314" spans="1:9" ht="25.5" customHeight="1">
      <c r="A314" s="142" t="s">
        <v>278</v>
      </c>
      <c r="B314" s="34">
        <v>640</v>
      </c>
      <c r="C314" s="89"/>
      <c r="D314" s="89"/>
      <c r="E314" s="45"/>
      <c r="F314" s="89"/>
      <c r="G314" s="89"/>
      <c r="H314" s="89"/>
      <c r="I314" s="89"/>
    </row>
    <row r="315" spans="1:9" ht="25.5" customHeight="1">
      <c r="A315" s="142" t="s">
        <v>228</v>
      </c>
      <c r="B315" s="34">
        <v>280</v>
      </c>
      <c r="C315" s="89"/>
      <c r="D315" s="89"/>
      <c r="E315" s="45"/>
      <c r="F315" s="89"/>
      <c r="G315" s="89"/>
      <c r="H315" s="89"/>
      <c r="I315" s="89"/>
    </row>
    <row r="316" spans="1:9" ht="25.5" customHeight="1">
      <c r="A316" s="142" t="s">
        <v>279</v>
      </c>
      <c r="B316" s="34">
        <v>60</v>
      </c>
      <c r="C316" s="89"/>
      <c r="D316" s="89"/>
      <c r="E316" s="45"/>
      <c r="F316" s="89"/>
      <c r="G316" s="89"/>
      <c r="H316" s="89"/>
      <c r="I316" s="89"/>
    </row>
    <row r="317" spans="1:9" ht="25.5" customHeight="1">
      <c r="A317" s="142" t="s">
        <v>280</v>
      </c>
      <c r="B317" s="34">
        <v>200</v>
      </c>
      <c r="C317" s="89"/>
      <c r="D317" s="89"/>
      <c r="E317" s="45"/>
      <c r="F317" s="89"/>
      <c r="G317" s="89"/>
      <c r="H317" s="89"/>
      <c r="I317" s="89"/>
    </row>
    <row r="318" spans="1:9" ht="25.5" customHeight="1">
      <c r="A318" s="142" t="s">
        <v>281</v>
      </c>
      <c r="B318" s="34">
        <v>100</v>
      </c>
      <c r="C318" s="89"/>
      <c r="D318" s="89"/>
      <c r="E318" s="45"/>
      <c r="F318" s="89"/>
      <c r="G318" s="89"/>
      <c r="H318" s="89"/>
      <c r="I318" s="89"/>
    </row>
    <row r="319" spans="1:9" ht="25.5" customHeight="1">
      <c r="A319" s="142" t="s">
        <v>282</v>
      </c>
      <c r="B319" s="34">
        <v>350</v>
      </c>
      <c r="C319" s="89"/>
      <c r="D319" s="89"/>
      <c r="E319" s="45"/>
      <c r="F319" s="89"/>
      <c r="G319" s="89"/>
      <c r="H319" s="89"/>
      <c r="I319" s="89"/>
    </row>
    <row r="320" spans="1:9" ht="25.5" customHeight="1">
      <c r="A320" s="142" t="s">
        <v>283</v>
      </c>
      <c r="B320" s="34">
        <v>200</v>
      </c>
      <c r="C320" s="89"/>
      <c r="D320" s="89"/>
      <c r="E320" s="45"/>
      <c r="F320" s="89"/>
      <c r="G320" s="89"/>
      <c r="H320" s="89"/>
      <c r="I320" s="89"/>
    </row>
    <row r="321" spans="1:9" ht="25.5" customHeight="1">
      <c r="A321" s="142" t="s">
        <v>284</v>
      </c>
      <c r="B321" s="34">
        <v>750</v>
      </c>
      <c r="C321" s="89"/>
      <c r="D321" s="89"/>
      <c r="E321" s="45"/>
      <c r="F321" s="89"/>
      <c r="G321" s="89"/>
      <c r="H321" s="89"/>
      <c r="I321" s="89"/>
    </row>
    <row r="322" spans="1:9" ht="25.5" customHeight="1">
      <c r="A322" s="142" t="s">
        <v>294</v>
      </c>
      <c r="B322" s="34">
        <v>50</v>
      </c>
      <c r="C322" s="89"/>
      <c r="D322" s="89"/>
      <c r="E322" s="45"/>
      <c r="F322" s="89"/>
      <c r="G322" s="89"/>
      <c r="H322" s="89"/>
      <c r="I322" s="89"/>
    </row>
    <row r="323" spans="1:9" ht="25.5" customHeight="1">
      <c r="A323" s="142" t="s">
        <v>295</v>
      </c>
      <c r="B323" s="34">
        <v>869</v>
      </c>
      <c r="C323" s="89"/>
      <c r="D323" s="89"/>
      <c r="E323" s="45"/>
      <c r="F323" s="89"/>
      <c r="G323" s="89"/>
      <c r="H323" s="89"/>
      <c r="I323" s="89"/>
    </row>
    <row r="324" spans="1:9" ht="25.5" customHeight="1">
      <c r="A324" s="142" t="s">
        <v>261</v>
      </c>
      <c r="B324" s="34">
        <v>100</v>
      </c>
      <c r="C324" s="89"/>
      <c r="D324" s="89"/>
      <c r="E324" s="45"/>
      <c r="F324" s="89"/>
      <c r="G324" s="89"/>
      <c r="H324" s="89"/>
      <c r="I324" s="89"/>
    </row>
    <row r="325" spans="1:9" ht="25.5" customHeight="1">
      <c r="A325" s="142" t="s">
        <v>180</v>
      </c>
      <c r="B325" s="34">
        <v>75</v>
      </c>
      <c r="C325" s="89"/>
      <c r="D325" s="89"/>
      <c r="E325" s="45"/>
      <c r="F325" s="89"/>
      <c r="G325" s="89"/>
      <c r="H325" s="89"/>
      <c r="I325" s="89"/>
    </row>
    <row r="326" spans="1:9" ht="25.5" customHeight="1">
      <c r="A326" s="142" t="s">
        <v>241</v>
      </c>
      <c r="B326" s="34">
        <v>50</v>
      </c>
      <c r="C326" s="89"/>
      <c r="D326" s="89"/>
      <c r="E326" s="45"/>
      <c r="F326" s="89"/>
      <c r="G326" s="89"/>
      <c r="H326" s="89"/>
      <c r="I326" s="89"/>
    </row>
    <row r="327" spans="1:9" ht="25.5" customHeight="1">
      <c r="A327" s="142" t="s">
        <v>286</v>
      </c>
      <c r="B327" s="34">
        <v>0</v>
      </c>
      <c r="C327" s="89"/>
      <c r="D327" s="89"/>
      <c r="E327" s="45"/>
      <c r="F327" s="89"/>
      <c r="G327" s="89"/>
      <c r="H327" s="89"/>
      <c r="I327" s="89"/>
    </row>
    <row r="328" spans="1:9" ht="25.5" customHeight="1">
      <c r="A328" s="142" t="s">
        <v>260</v>
      </c>
      <c r="B328" s="34">
        <v>150</v>
      </c>
      <c r="C328" s="89"/>
      <c r="D328" s="89"/>
      <c r="E328" s="45"/>
      <c r="F328" s="89"/>
      <c r="G328" s="89"/>
      <c r="H328" s="89"/>
      <c r="I328" s="89"/>
    </row>
    <row r="329" spans="1:9" ht="25.5" customHeight="1">
      <c r="A329" s="142" t="s">
        <v>207</v>
      </c>
      <c r="B329" s="34">
        <v>80</v>
      </c>
      <c r="C329" s="89"/>
      <c r="D329" s="89"/>
      <c r="E329" s="90"/>
      <c r="F329" s="89"/>
      <c r="G329" s="89"/>
      <c r="H329" s="89"/>
      <c r="I329" s="89"/>
    </row>
    <row r="330" spans="1:9" ht="25.5" customHeight="1">
      <c r="A330" s="143" t="s">
        <v>287</v>
      </c>
      <c r="B330" s="36">
        <f>SUM(B306:B329)</f>
        <v>4391</v>
      </c>
      <c r="C330" s="89"/>
      <c r="D330" s="89"/>
      <c r="E330" s="91"/>
      <c r="F330" s="89"/>
      <c r="G330" s="89"/>
      <c r="H330" s="89"/>
      <c r="I330" s="89"/>
    </row>
    <row r="331" spans="1:254" ht="25.5" customHeight="1">
      <c r="A331" s="69" t="s">
        <v>390</v>
      </c>
      <c r="B331" s="70">
        <v>380</v>
      </c>
      <c r="C331" s="92"/>
      <c r="D331" s="93"/>
      <c r="E331" s="92"/>
      <c r="F331" s="93"/>
      <c r="G331" s="92"/>
      <c r="H331" s="93"/>
      <c r="I331" s="92"/>
      <c r="J331" s="88"/>
      <c r="K331" s="12"/>
      <c r="L331" s="11"/>
      <c r="M331" s="12"/>
      <c r="N331" s="11"/>
      <c r="O331" s="12"/>
      <c r="P331" s="11"/>
      <c r="Q331" s="12"/>
      <c r="R331" s="11"/>
      <c r="S331" s="12"/>
      <c r="T331" s="11"/>
      <c r="U331" s="12"/>
      <c r="V331" s="11"/>
      <c r="W331" s="12"/>
      <c r="X331" s="11"/>
      <c r="Y331" s="12"/>
      <c r="Z331" s="11"/>
      <c r="AA331" s="12"/>
      <c r="AB331" s="11"/>
      <c r="AC331" s="12"/>
      <c r="AD331" s="11"/>
      <c r="AE331" s="12"/>
      <c r="AF331" s="11"/>
      <c r="AG331" s="12"/>
      <c r="AH331" s="11"/>
      <c r="AI331" s="12"/>
      <c r="AJ331" s="11"/>
      <c r="AK331" s="12"/>
      <c r="AL331" s="11"/>
      <c r="AM331" s="12"/>
      <c r="AN331" s="11"/>
      <c r="AO331" s="12"/>
      <c r="AP331" s="11"/>
      <c r="AQ331" s="12"/>
      <c r="AR331" s="11"/>
      <c r="AS331" s="12"/>
      <c r="AT331" s="11"/>
      <c r="AU331" s="12"/>
      <c r="AV331" s="11"/>
      <c r="AW331" s="12"/>
      <c r="AX331" s="11"/>
      <c r="AY331" s="12"/>
      <c r="AZ331" s="11"/>
      <c r="BA331" s="12"/>
      <c r="BB331" s="11"/>
      <c r="BC331" s="12"/>
      <c r="BD331" s="11"/>
      <c r="BE331" s="12"/>
      <c r="BF331" s="11"/>
      <c r="BG331" s="12"/>
      <c r="BH331" s="11"/>
      <c r="BI331" s="12"/>
      <c r="BJ331" s="11"/>
      <c r="BK331" s="12"/>
      <c r="BL331" s="11"/>
      <c r="BM331" s="12"/>
      <c r="BN331" s="11"/>
      <c r="BO331" s="12"/>
      <c r="BP331" s="11"/>
      <c r="BQ331" s="12"/>
      <c r="BR331" s="11"/>
      <c r="BS331" s="12"/>
      <c r="BT331" s="11"/>
      <c r="BU331" s="12"/>
      <c r="BV331" s="11"/>
      <c r="BW331" s="12"/>
      <c r="BX331" s="11"/>
      <c r="BY331" s="12"/>
      <c r="BZ331" s="11"/>
      <c r="CA331" s="12"/>
      <c r="CB331" s="11"/>
      <c r="CC331" s="12"/>
      <c r="CD331" s="11"/>
      <c r="CE331" s="12"/>
      <c r="CF331" s="11"/>
      <c r="CG331" s="12"/>
      <c r="CH331" s="11"/>
      <c r="CI331" s="12"/>
      <c r="CJ331" s="11"/>
      <c r="CK331" s="12"/>
      <c r="CL331" s="11"/>
      <c r="CM331" s="12"/>
      <c r="CN331" s="11"/>
      <c r="CO331" s="12"/>
      <c r="CP331" s="11"/>
      <c r="CQ331" s="12"/>
      <c r="CR331" s="11"/>
      <c r="CS331" s="12"/>
      <c r="CT331" s="11"/>
      <c r="CU331" s="12"/>
      <c r="CV331" s="11"/>
      <c r="CW331" s="12"/>
      <c r="CX331" s="11"/>
      <c r="CY331" s="12"/>
      <c r="CZ331" s="11"/>
      <c r="DA331" s="12"/>
      <c r="DB331" s="11"/>
      <c r="DC331" s="12"/>
      <c r="DD331" s="11"/>
      <c r="DE331" s="12"/>
      <c r="DF331" s="11"/>
      <c r="DG331" s="12"/>
      <c r="DH331" s="11"/>
      <c r="DI331" s="12"/>
      <c r="DJ331" s="11"/>
      <c r="DK331" s="12" t="s">
        <v>12</v>
      </c>
      <c r="DL331" s="11">
        <v>380</v>
      </c>
      <c r="DM331" s="12" t="s">
        <v>12</v>
      </c>
      <c r="DN331" s="11">
        <v>380</v>
      </c>
      <c r="DO331" s="12" t="s">
        <v>12</v>
      </c>
      <c r="DP331" s="11">
        <v>380</v>
      </c>
      <c r="DQ331" s="12" t="s">
        <v>12</v>
      </c>
      <c r="DR331" s="11">
        <v>380</v>
      </c>
      <c r="DS331" s="12" t="s">
        <v>12</v>
      </c>
      <c r="DT331" s="11">
        <v>380</v>
      </c>
      <c r="DU331" s="12" t="s">
        <v>12</v>
      </c>
      <c r="DV331" s="11">
        <v>380</v>
      </c>
      <c r="DW331" s="12" t="s">
        <v>12</v>
      </c>
      <c r="DX331" s="11">
        <v>380</v>
      </c>
      <c r="DY331" s="12" t="s">
        <v>12</v>
      </c>
      <c r="DZ331" s="11">
        <v>380</v>
      </c>
      <c r="EA331" s="12" t="s">
        <v>12</v>
      </c>
      <c r="EB331" s="11">
        <v>380</v>
      </c>
      <c r="EC331" s="12" t="s">
        <v>12</v>
      </c>
      <c r="ED331" s="11">
        <v>380</v>
      </c>
      <c r="EE331" s="12" t="s">
        <v>12</v>
      </c>
      <c r="EF331" s="11">
        <v>380</v>
      </c>
      <c r="EG331" s="12" t="s">
        <v>12</v>
      </c>
      <c r="EH331" s="11">
        <v>380</v>
      </c>
      <c r="EI331" s="12" t="s">
        <v>12</v>
      </c>
      <c r="EJ331" s="11">
        <v>380</v>
      </c>
      <c r="EK331" s="12" t="s">
        <v>12</v>
      </c>
      <c r="EL331" s="11">
        <v>380</v>
      </c>
      <c r="EM331" s="12" t="s">
        <v>12</v>
      </c>
      <c r="EN331" s="11">
        <v>380</v>
      </c>
      <c r="EO331" s="12" t="s">
        <v>12</v>
      </c>
      <c r="EP331" s="11">
        <v>380</v>
      </c>
      <c r="EQ331" s="12" t="s">
        <v>12</v>
      </c>
      <c r="ER331" s="11">
        <v>380</v>
      </c>
      <c r="ES331" s="12" t="s">
        <v>12</v>
      </c>
      <c r="ET331" s="11">
        <v>380</v>
      </c>
      <c r="EU331" s="12" t="s">
        <v>12</v>
      </c>
      <c r="EV331" s="11">
        <v>380</v>
      </c>
      <c r="EW331" s="12" t="s">
        <v>12</v>
      </c>
      <c r="EX331" s="11">
        <v>380</v>
      </c>
      <c r="EY331" s="12" t="s">
        <v>12</v>
      </c>
      <c r="EZ331" s="11">
        <v>380</v>
      </c>
      <c r="FA331" s="12" t="s">
        <v>12</v>
      </c>
      <c r="FB331" s="11">
        <v>380</v>
      </c>
      <c r="FC331" s="12" t="s">
        <v>12</v>
      </c>
      <c r="FD331" s="11">
        <v>380</v>
      </c>
      <c r="FE331" s="12" t="s">
        <v>12</v>
      </c>
      <c r="FF331" s="11">
        <v>380</v>
      </c>
      <c r="FG331" s="12" t="s">
        <v>12</v>
      </c>
      <c r="FH331" s="11">
        <v>380</v>
      </c>
      <c r="FI331" s="12" t="s">
        <v>12</v>
      </c>
      <c r="FJ331" s="11">
        <v>380</v>
      </c>
      <c r="FK331" s="12" t="s">
        <v>12</v>
      </c>
      <c r="FL331" s="11">
        <v>380</v>
      </c>
      <c r="FM331" s="12" t="s">
        <v>12</v>
      </c>
      <c r="FN331" s="11">
        <v>380</v>
      </c>
      <c r="FO331" s="12" t="s">
        <v>12</v>
      </c>
      <c r="FP331" s="11">
        <v>380</v>
      </c>
      <c r="FQ331" s="12" t="s">
        <v>12</v>
      </c>
      <c r="FR331" s="11">
        <v>380</v>
      </c>
      <c r="FS331" s="12" t="s">
        <v>12</v>
      </c>
      <c r="FT331" s="11">
        <v>380</v>
      </c>
      <c r="FU331" s="12" t="s">
        <v>12</v>
      </c>
      <c r="FV331" s="11">
        <v>380</v>
      </c>
      <c r="FW331" s="12" t="s">
        <v>12</v>
      </c>
      <c r="FX331" s="11">
        <v>380</v>
      </c>
      <c r="FY331" s="12" t="s">
        <v>12</v>
      </c>
      <c r="FZ331" s="11">
        <v>380</v>
      </c>
      <c r="GA331" s="12" t="s">
        <v>12</v>
      </c>
      <c r="GB331" s="11">
        <v>380</v>
      </c>
      <c r="GC331" s="12" t="s">
        <v>12</v>
      </c>
      <c r="GD331" s="11">
        <v>380</v>
      </c>
      <c r="GE331" s="12" t="s">
        <v>12</v>
      </c>
      <c r="GF331" s="11">
        <v>380</v>
      </c>
      <c r="GG331" s="12" t="s">
        <v>12</v>
      </c>
      <c r="GH331" s="11">
        <v>380</v>
      </c>
      <c r="GI331" s="12" t="s">
        <v>12</v>
      </c>
      <c r="GJ331" s="11">
        <v>380</v>
      </c>
      <c r="GK331" s="12" t="s">
        <v>12</v>
      </c>
      <c r="GL331" s="11">
        <v>380</v>
      </c>
      <c r="GM331" s="12" t="s">
        <v>12</v>
      </c>
      <c r="GN331" s="11">
        <v>380</v>
      </c>
      <c r="GO331" s="12" t="s">
        <v>12</v>
      </c>
      <c r="GP331" s="11">
        <v>380</v>
      </c>
      <c r="GQ331" s="12" t="s">
        <v>12</v>
      </c>
      <c r="GR331" s="11">
        <v>380</v>
      </c>
      <c r="GS331" s="12" t="s">
        <v>12</v>
      </c>
      <c r="GT331" s="11">
        <v>380</v>
      </c>
      <c r="GU331" s="12" t="s">
        <v>12</v>
      </c>
      <c r="GV331" s="11">
        <v>380</v>
      </c>
      <c r="GW331" s="12" t="s">
        <v>12</v>
      </c>
      <c r="GX331" s="11">
        <v>380</v>
      </c>
      <c r="GY331" s="12" t="s">
        <v>12</v>
      </c>
      <c r="GZ331" s="11">
        <v>380</v>
      </c>
      <c r="HA331" s="12" t="s">
        <v>12</v>
      </c>
      <c r="HB331" s="11">
        <v>380</v>
      </c>
      <c r="HC331" s="12" t="s">
        <v>12</v>
      </c>
      <c r="HD331" s="11">
        <v>380</v>
      </c>
      <c r="HE331" s="12" t="s">
        <v>12</v>
      </c>
      <c r="HF331" s="11">
        <v>380</v>
      </c>
      <c r="HG331" s="12" t="s">
        <v>12</v>
      </c>
      <c r="HH331" s="11">
        <v>380</v>
      </c>
      <c r="HI331" s="12" t="s">
        <v>12</v>
      </c>
      <c r="HJ331" s="11">
        <v>380</v>
      </c>
      <c r="HK331" s="12" t="s">
        <v>12</v>
      </c>
      <c r="HL331" s="11">
        <v>380</v>
      </c>
      <c r="HM331" s="12" t="s">
        <v>12</v>
      </c>
      <c r="HN331" s="11">
        <v>380</v>
      </c>
      <c r="HO331" s="12" t="s">
        <v>12</v>
      </c>
      <c r="HP331" s="11">
        <v>380</v>
      </c>
      <c r="HQ331" s="12" t="s">
        <v>12</v>
      </c>
      <c r="HR331" s="11">
        <v>380</v>
      </c>
      <c r="HS331" s="12" t="s">
        <v>12</v>
      </c>
      <c r="HT331" s="11">
        <v>380</v>
      </c>
      <c r="HU331" s="12" t="s">
        <v>12</v>
      </c>
      <c r="HV331" s="11">
        <v>380</v>
      </c>
      <c r="HW331" s="12" t="s">
        <v>12</v>
      </c>
      <c r="HX331" s="11">
        <v>380</v>
      </c>
      <c r="HY331" s="12" t="s">
        <v>12</v>
      </c>
      <c r="HZ331" s="11">
        <v>380</v>
      </c>
      <c r="IA331" s="12" t="s">
        <v>12</v>
      </c>
      <c r="IB331" s="11">
        <v>380</v>
      </c>
      <c r="IC331" s="12" t="s">
        <v>12</v>
      </c>
      <c r="ID331" s="11">
        <v>380</v>
      </c>
      <c r="IE331" s="12" t="s">
        <v>12</v>
      </c>
      <c r="IF331" s="11">
        <v>380</v>
      </c>
      <c r="IG331" s="12" t="s">
        <v>12</v>
      </c>
      <c r="IH331" s="11">
        <v>380</v>
      </c>
      <c r="II331" s="12" t="s">
        <v>12</v>
      </c>
      <c r="IJ331" s="11">
        <v>380</v>
      </c>
      <c r="IK331" s="12" t="s">
        <v>12</v>
      </c>
      <c r="IL331" s="11">
        <v>380</v>
      </c>
      <c r="IM331" s="12" t="s">
        <v>12</v>
      </c>
      <c r="IN331" s="11">
        <v>380</v>
      </c>
      <c r="IO331" s="12" t="s">
        <v>12</v>
      </c>
      <c r="IP331" s="11">
        <v>380</v>
      </c>
      <c r="IQ331" s="12" t="s">
        <v>12</v>
      </c>
      <c r="IR331" s="11">
        <v>380</v>
      </c>
      <c r="IS331" s="12" t="s">
        <v>12</v>
      </c>
      <c r="IT331" s="11">
        <v>380</v>
      </c>
    </row>
    <row r="332" spans="1:254" ht="25.5" customHeight="1">
      <c r="A332" s="69" t="s">
        <v>527</v>
      </c>
      <c r="B332" s="70">
        <v>4000</v>
      </c>
      <c r="C332" s="92"/>
      <c r="D332" s="93"/>
      <c r="E332" s="92"/>
      <c r="F332" s="93"/>
      <c r="G332" s="92"/>
      <c r="H332" s="93"/>
      <c r="I332" s="92"/>
      <c r="J332" s="93"/>
      <c r="K332" s="92"/>
      <c r="L332" s="93"/>
      <c r="M332" s="92"/>
      <c r="N332" s="93"/>
      <c r="O332" s="92"/>
      <c r="P332" s="93"/>
      <c r="Q332" s="92"/>
      <c r="R332" s="93"/>
      <c r="S332" s="92"/>
      <c r="T332" s="93"/>
      <c r="U332" s="92"/>
      <c r="V332" s="93"/>
      <c r="W332" s="92"/>
      <c r="X332" s="93"/>
      <c r="Y332" s="92"/>
      <c r="Z332" s="93"/>
      <c r="AA332" s="92"/>
      <c r="AB332" s="93"/>
      <c r="AC332" s="92"/>
      <c r="AD332" s="93"/>
      <c r="AE332" s="92"/>
      <c r="AF332" s="93"/>
      <c r="AG332" s="92"/>
      <c r="AH332" s="93"/>
      <c r="AI332" s="92"/>
      <c r="AJ332" s="93"/>
      <c r="AK332" s="92"/>
      <c r="AL332" s="93"/>
      <c r="AM332" s="92"/>
      <c r="AN332" s="93"/>
      <c r="AO332" s="92"/>
      <c r="AP332" s="93"/>
      <c r="AQ332" s="92"/>
      <c r="AR332" s="93"/>
      <c r="AS332" s="92"/>
      <c r="AT332" s="93"/>
      <c r="AU332" s="92"/>
      <c r="AV332" s="93"/>
      <c r="AW332" s="92"/>
      <c r="AX332" s="93"/>
      <c r="AY332" s="92"/>
      <c r="AZ332" s="93"/>
      <c r="BA332" s="92"/>
      <c r="BB332" s="93"/>
      <c r="BC332" s="92"/>
      <c r="BD332" s="93"/>
      <c r="BE332" s="92"/>
      <c r="BF332" s="93"/>
      <c r="BG332" s="92"/>
      <c r="BH332" s="93"/>
      <c r="BI332" s="92"/>
      <c r="BJ332" s="93"/>
      <c r="BK332" s="92"/>
      <c r="BL332" s="93"/>
      <c r="BM332" s="92"/>
      <c r="BN332" s="93"/>
      <c r="BO332" s="92"/>
      <c r="BP332" s="93"/>
      <c r="BQ332" s="92"/>
      <c r="BR332" s="93"/>
      <c r="BS332" s="92"/>
      <c r="BT332" s="93"/>
      <c r="BU332" s="92"/>
      <c r="BV332" s="93"/>
      <c r="BW332" s="92"/>
      <c r="BX332" s="93"/>
      <c r="BY332" s="92"/>
      <c r="BZ332" s="93"/>
      <c r="CA332" s="92"/>
      <c r="CB332" s="93"/>
      <c r="CC332" s="92"/>
      <c r="CD332" s="93"/>
      <c r="CE332" s="92"/>
      <c r="CF332" s="93"/>
      <c r="CG332" s="92"/>
      <c r="CH332" s="93"/>
      <c r="CI332" s="92"/>
      <c r="CJ332" s="93"/>
      <c r="CK332" s="92"/>
      <c r="CL332" s="93"/>
      <c r="CM332" s="92"/>
      <c r="CN332" s="93"/>
      <c r="CO332" s="92"/>
      <c r="CP332" s="93"/>
      <c r="CQ332" s="92"/>
      <c r="CR332" s="93"/>
      <c r="CS332" s="92"/>
      <c r="CT332" s="93"/>
      <c r="CU332" s="92"/>
      <c r="CV332" s="93"/>
      <c r="CW332" s="92"/>
      <c r="CX332" s="93"/>
      <c r="CY332" s="92"/>
      <c r="CZ332" s="93"/>
      <c r="DA332" s="92"/>
      <c r="DB332" s="93"/>
      <c r="DC332" s="92"/>
      <c r="DD332" s="93"/>
      <c r="DE332" s="92"/>
      <c r="DF332" s="93"/>
      <c r="DG332" s="92"/>
      <c r="DH332" s="93"/>
      <c r="DI332" s="92"/>
      <c r="DJ332" s="93"/>
      <c r="DK332" s="92"/>
      <c r="DL332" s="93"/>
      <c r="DM332" s="92"/>
      <c r="DN332" s="93"/>
      <c r="DO332" s="92"/>
      <c r="DP332" s="93"/>
      <c r="DQ332" s="92"/>
      <c r="DR332" s="93"/>
      <c r="DS332" s="92"/>
      <c r="DT332" s="93"/>
      <c r="DU332" s="92"/>
      <c r="DV332" s="93"/>
      <c r="DW332" s="92"/>
      <c r="DX332" s="93"/>
      <c r="DY332" s="92"/>
      <c r="DZ332" s="93"/>
      <c r="EA332" s="92"/>
      <c r="EB332" s="93"/>
      <c r="EC332" s="92"/>
      <c r="ED332" s="93"/>
      <c r="EE332" s="92"/>
      <c r="EF332" s="93"/>
      <c r="EG332" s="92"/>
      <c r="EH332" s="93"/>
      <c r="EI332" s="92"/>
      <c r="EJ332" s="93"/>
      <c r="EK332" s="92"/>
      <c r="EL332" s="93"/>
      <c r="EM332" s="92"/>
      <c r="EN332" s="93"/>
      <c r="EO332" s="92"/>
      <c r="EP332" s="93"/>
      <c r="EQ332" s="92"/>
      <c r="ER332" s="93"/>
      <c r="ES332" s="92"/>
      <c r="ET332" s="93"/>
      <c r="EU332" s="92"/>
      <c r="EV332" s="93"/>
      <c r="EW332" s="92"/>
      <c r="EX332" s="93"/>
      <c r="EY332" s="92"/>
      <c r="EZ332" s="93"/>
      <c r="FA332" s="92"/>
      <c r="FB332" s="93"/>
      <c r="FC332" s="92"/>
      <c r="FD332" s="93"/>
      <c r="FE332" s="92"/>
      <c r="FF332" s="93"/>
      <c r="FG332" s="92"/>
      <c r="FH332" s="93"/>
      <c r="FI332" s="92"/>
      <c r="FJ332" s="93"/>
      <c r="FK332" s="92"/>
      <c r="FL332" s="93"/>
      <c r="FM332" s="92"/>
      <c r="FN332" s="93"/>
      <c r="FO332" s="92"/>
      <c r="FP332" s="93"/>
      <c r="FQ332" s="92"/>
      <c r="FR332" s="93"/>
      <c r="FS332" s="92"/>
      <c r="FT332" s="93"/>
      <c r="FU332" s="92"/>
      <c r="FV332" s="93"/>
      <c r="FW332" s="92"/>
      <c r="FX332" s="93"/>
      <c r="FY332" s="92"/>
      <c r="FZ332" s="93"/>
      <c r="GA332" s="92"/>
      <c r="GB332" s="93"/>
      <c r="GC332" s="92"/>
      <c r="GD332" s="93"/>
      <c r="GE332" s="92"/>
      <c r="GF332" s="93"/>
      <c r="GG332" s="92"/>
      <c r="GH332" s="93"/>
      <c r="GI332" s="92"/>
      <c r="GJ332" s="93"/>
      <c r="GK332" s="92"/>
      <c r="GL332" s="93"/>
      <c r="GM332" s="92"/>
      <c r="GN332" s="93"/>
      <c r="GO332" s="92"/>
      <c r="GP332" s="93"/>
      <c r="GQ332" s="92"/>
      <c r="GR332" s="93"/>
      <c r="GS332" s="92"/>
      <c r="GT332" s="93"/>
      <c r="GU332" s="92"/>
      <c r="GV332" s="93"/>
      <c r="GW332" s="92"/>
      <c r="GX332" s="93"/>
      <c r="GY332" s="92"/>
      <c r="GZ332" s="93"/>
      <c r="HA332" s="92"/>
      <c r="HB332" s="93"/>
      <c r="HC332" s="92"/>
      <c r="HD332" s="93"/>
      <c r="HE332" s="92"/>
      <c r="HF332" s="93"/>
      <c r="HG332" s="92"/>
      <c r="HH332" s="93"/>
      <c r="HI332" s="92"/>
      <c r="HJ332" s="93"/>
      <c r="HK332" s="92"/>
      <c r="HL332" s="93"/>
      <c r="HM332" s="92"/>
      <c r="HN332" s="93"/>
      <c r="HO332" s="92"/>
      <c r="HP332" s="93"/>
      <c r="HQ332" s="92"/>
      <c r="HR332" s="93"/>
      <c r="HS332" s="92"/>
      <c r="HT332" s="93"/>
      <c r="HU332" s="92"/>
      <c r="HV332" s="93"/>
      <c r="HW332" s="92"/>
      <c r="HX332" s="93"/>
      <c r="HY332" s="92"/>
      <c r="HZ332" s="93"/>
      <c r="IA332" s="92"/>
      <c r="IB332" s="93"/>
      <c r="IC332" s="92"/>
      <c r="ID332" s="93"/>
      <c r="IE332" s="92"/>
      <c r="IF332" s="93"/>
      <c r="IG332" s="92"/>
      <c r="IH332" s="93"/>
      <c r="II332" s="92"/>
      <c r="IJ332" s="93"/>
      <c r="IK332" s="92"/>
      <c r="IL332" s="93"/>
      <c r="IM332" s="92"/>
      <c r="IN332" s="93"/>
      <c r="IO332" s="92"/>
      <c r="IP332" s="93"/>
      <c r="IQ332" s="92"/>
      <c r="IR332" s="93"/>
      <c r="IS332" s="92"/>
      <c r="IT332" s="93"/>
    </row>
    <row r="333" spans="1:254" ht="25.5" customHeight="1">
      <c r="A333" s="69" t="s">
        <v>528</v>
      </c>
      <c r="B333" s="70">
        <v>7000</v>
      </c>
      <c r="C333" s="92"/>
      <c r="D333" s="93"/>
      <c r="E333" s="92"/>
      <c r="F333" s="93"/>
      <c r="G333" s="92"/>
      <c r="H333" s="93"/>
      <c r="I333" s="92"/>
      <c r="J333" s="93"/>
      <c r="K333" s="92"/>
      <c r="L333" s="93"/>
      <c r="M333" s="92"/>
      <c r="N333" s="93"/>
      <c r="O333" s="92"/>
      <c r="P333" s="93"/>
      <c r="Q333" s="92"/>
      <c r="R333" s="93"/>
      <c r="S333" s="92"/>
      <c r="T333" s="93"/>
      <c r="U333" s="92"/>
      <c r="V333" s="93"/>
      <c r="W333" s="92"/>
      <c r="X333" s="93"/>
      <c r="Y333" s="92"/>
      <c r="Z333" s="93"/>
      <c r="AA333" s="92"/>
      <c r="AB333" s="93"/>
      <c r="AC333" s="92"/>
      <c r="AD333" s="93"/>
      <c r="AE333" s="92"/>
      <c r="AF333" s="93"/>
      <c r="AG333" s="92"/>
      <c r="AH333" s="93"/>
      <c r="AI333" s="92"/>
      <c r="AJ333" s="93"/>
      <c r="AK333" s="92"/>
      <c r="AL333" s="93"/>
      <c r="AM333" s="92"/>
      <c r="AN333" s="93"/>
      <c r="AO333" s="92"/>
      <c r="AP333" s="93"/>
      <c r="AQ333" s="92"/>
      <c r="AR333" s="93"/>
      <c r="AS333" s="92"/>
      <c r="AT333" s="93"/>
      <c r="AU333" s="92"/>
      <c r="AV333" s="93"/>
      <c r="AW333" s="92"/>
      <c r="AX333" s="93"/>
      <c r="AY333" s="92"/>
      <c r="AZ333" s="93"/>
      <c r="BA333" s="92"/>
      <c r="BB333" s="93"/>
      <c r="BC333" s="92"/>
      <c r="BD333" s="93"/>
      <c r="BE333" s="92"/>
      <c r="BF333" s="93"/>
      <c r="BG333" s="92"/>
      <c r="BH333" s="93"/>
      <c r="BI333" s="92"/>
      <c r="BJ333" s="93"/>
      <c r="BK333" s="92"/>
      <c r="BL333" s="93"/>
      <c r="BM333" s="92"/>
      <c r="BN333" s="93"/>
      <c r="BO333" s="92"/>
      <c r="BP333" s="93"/>
      <c r="BQ333" s="92"/>
      <c r="BR333" s="93"/>
      <c r="BS333" s="92"/>
      <c r="BT333" s="93"/>
      <c r="BU333" s="92"/>
      <c r="BV333" s="93"/>
      <c r="BW333" s="92"/>
      <c r="BX333" s="93"/>
      <c r="BY333" s="92"/>
      <c r="BZ333" s="93"/>
      <c r="CA333" s="92"/>
      <c r="CB333" s="93"/>
      <c r="CC333" s="92"/>
      <c r="CD333" s="93"/>
      <c r="CE333" s="92"/>
      <c r="CF333" s="93"/>
      <c r="CG333" s="92"/>
      <c r="CH333" s="93"/>
      <c r="CI333" s="92"/>
      <c r="CJ333" s="93"/>
      <c r="CK333" s="92"/>
      <c r="CL333" s="93"/>
      <c r="CM333" s="92"/>
      <c r="CN333" s="93"/>
      <c r="CO333" s="92"/>
      <c r="CP333" s="93"/>
      <c r="CQ333" s="92"/>
      <c r="CR333" s="93"/>
      <c r="CS333" s="92"/>
      <c r="CT333" s="93"/>
      <c r="CU333" s="92"/>
      <c r="CV333" s="93"/>
      <c r="CW333" s="92"/>
      <c r="CX333" s="93"/>
      <c r="CY333" s="92"/>
      <c r="CZ333" s="93"/>
      <c r="DA333" s="92"/>
      <c r="DB333" s="93"/>
      <c r="DC333" s="92"/>
      <c r="DD333" s="93"/>
      <c r="DE333" s="92"/>
      <c r="DF333" s="93"/>
      <c r="DG333" s="92"/>
      <c r="DH333" s="93"/>
      <c r="DI333" s="92"/>
      <c r="DJ333" s="93"/>
      <c r="DK333" s="92"/>
      <c r="DL333" s="93"/>
      <c r="DM333" s="92"/>
      <c r="DN333" s="93"/>
      <c r="DO333" s="92"/>
      <c r="DP333" s="93"/>
      <c r="DQ333" s="92"/>
      <c r="DR333" s="93"/>
      <c r="DS333" s="92"/>
      <c r="DT333" s="93"/>
      <c r="DU333" s="92"/>
      <c r="DV333" s="93"/>
      <c r="DW333" s="92"/>
      <c r="DX333" s="93"/>
      <c r="DY333" s="92"/>
      <c r="DZ333" s="93"/>
      <c r="EA333" s="92"/>
      <c r="EB333" s="93"/>
      <c r="EC333" s="92"/>
      <c r="ED333" s="93"/>
      <c r="EE333" s="92"/>
      <c r="EF333" s="93"/>
      <c r="EG333" s="92"/>
      <c r="EH333" s="93"/>
      <c r="EI333" s="92"/>
      <c r="EJ333" s="93"/>
      <c r="EK333" s="92"/>
      <c r="EL333" s="93"/>
      <c r="EM333" s="92"/>
      <c r="EN333" s="93"/>
      <c r="EO333" s="92"/>
      <c r="EP333" s="93"/>
      <c r="EQ333" s="92"/>
      <c r="ER333" s="93"/>
      <c r="ES333" s="92"/>
      <c r="ET333" s="93"/>
      <c r="EU333" s="92"/>
      <c r="EV333" s="93"/>
      <c r="EW333" s="92"/>
      <c r="EX333" s="93"/>
      <c r="EY333" s="92"/>
      <c r="EZ333" s="93"/>
      <c r="FA333" s="92"/>
      <c r="FB333" s="93"/>
      <c r="FC333" s="92"/>
      <c r="FD333" s="93"/>
      <c r="FE333" s="92"/>
      <c r="FF333" s="93"/>
      <c r="FG333" s="92"/>
      <c r="FH333" s="93"/>
      <c r="FI333" s="92"/>
      <c r="FJ333" s="93"/>
      <c r="FK333" s="92"/>
      <c r="FL333" s="93"/>
      <c r="FM333" s="92"/>
      <c r="FN333" s="93"/>
      <c r="FO333" s="92"/>
      <c r="FP333" s="93"/>
      <c r="FQ333" s="92"/>
      <c r="FR333" s="93"/>
      <c r="FS333" s="92"/>
      <c r="FT333" s="93"/>
      <c r="FU333" s="92"/>
      <c r="FV333" s="93"/>
      <c r="FW333" s="92"/>
      <c r="FX333" s="93"/>
      <c r="FY333" s="92"/>
      <c r="FZ333" s="93"/>
      <c r="GA333" s="92"/>
      <c r="GB333" s="93"/>
      <c r="GC333" s="92"/>
      <c r="GD333" s="93"/>
      <c r="GE333" s="92"/>
      <c r="GF333" s="93"/>
      <c r="GG333" s="92"/>
      <c r="GH333" s="93"/>
      <c r="GI333" s="92"/>
      <c r="GJ333" s="93"/>
      <c r="GK333" s="92"/>
      <c r="GL333" s="93"/>
      <c r="GM333" s="92"/>
      <c r="GN333" s="93"/>
      <c r="GO333" s="92"/>
      <c r="GP333" s="93"/>
      <c r="GQ333" s="92"/>
      <c r="GR333" s="93"/>
      <c r="GS333" s="92"/>
      <c r="GT333" s="93"/>
      <c r="GU333" s="92"/>
      <c r="GV333" s="93"/>
      <c r="GW333" s="92"/>
      <c r="GX333" s="93"/>
      <c r="GY333" s="92"/>
      <c r="GZ333" s="93"/>
      <c r="HA333" s="92"/>
      <c r="HB333" s="93"/>
      <c r="HC333" s="92"/>
      <c r="HD333" s="93"/>
      <c r="HE333" s="92"/>
      <c r="HF333" s="93"/>
      <c r="HG333" s="92"/>
      <c r="HH333" s="93"/>
      <c r="HI333" s="92"/>
      <c r="HJ333" s="93"/>
      <c r="HK333" s="92"/>
      <c r="HL333" s="93"/>
      <c r="HM333" s="92"/>
      <c r="HN333" s="93"/>
      <c r="HO333" s="92"/>
      <c r="HP333" s="93"/>
      <c r="HQ333" s="92"/>
      <c r="HR333" s="93"/>
      <c r="HS333" s="92"/>
      <c r="HT333" s="93"/>
      <c r="HU333" s="92"/>
      <c r="HV333" s="93"/>
      <c r="HW333" s="92"/>
      <c r="HX333" s="93"/>
      <c r="HY333" s="92"/>
      <c r="HZ333" s="93"/>
      <c r="IA333" s="92"/>
      <c r="IB333" s="93"/>
      <c r="IC333" s="92"/>
      <c r="ID333" s="93"/>
      <c r="IE333" s="92"/>
      <c r="IF333" s="93"/>
      <c r="IG333" s="92"/>
      <c r="IH333" s="93"/>
      <c r="II333" s="92"/>
      <c r="IJ333" s="93"/>
      <c r="IK333" s="92"/>
      <c r="IL333" s="93"/>
      <c r="IM333" s="92"/>
      <c r="IN333" s="93"/>
      <c r="IO333" s="92"/>
      <c r="IP333" s="93"/>
      <c r="IQ333" s="92"/>
      <c r="IR333" s="93"/>
      <c r="IS333" s="92"/>
      <c r="IT333" s="93"/>
    </row>
    <row r="334" spans="1:9" ht="25.5" customHeight="1">
      <c r="A334" s="143" t="s">
        <v>288</v>
      </c>
      <c r="B334" s="36">
        <f>B302+B305+B330+B331+B332+B333</f>
        <v>39854</v>
      </c>
      <c r="C334" s="89"/>
      <c r="D334" s="89"/>
      <c r="E334" s="89"/>
      <c r="F334" s="89"/>
      <c r="G334" s="89"/>
      <c r="H334" s="89"/>
      <c r="I334" s="89"/>
    </row>
    <row r="335" spans="1:2" ht="25.5" customHeight="1">
      <c r="A335" s="43"/>
      <c r="B335" s="31"/>
    </row>
    <row r="336" spans="1:2" ht="50.25" customHeight="1">
      <c r="A336" s="189" t="s">
        <v>296</v>
      </c>
      <c r="B336" s="189"/>
    </row>
    <row r="337" spans="1:2" ht="25.5" customHeight="1">
      <c r="A337" s="30"/>
      <c r="B337" s="31"/>
    </row>
    <row r="338" spans="1:2" ht="25.5" customHeight="1">
      <c r="A338" s="193" t="s">
        <v>2</v>
      </c>
      <c r="B338" s="32"/>
    </row>
    <row r="339" spans="1:2" ht="25.5" customHeight="1">
      <c r="A339" s="193"/>
      <c r="B339" s="48"/>
    </row>
    <row r="340" spans="1:2" ht="25.5" customHeight="1">
      <c r="A340" s="193"/>
      <c r="B340" s="112" t="s">
        <v>162</v>
      </c>
    </row>
    <row r="341" spans="1:3" ht="25.5" customHeight="1">
      <c r="A341" s="142" t="s">
        <v>204</v>
      </c>
      <c r="B341" s="34">
        <v>1464</v>
      </c>
      <c r="C341" s="89"/>
    </row>
    <row r="342" spans="1:3" ht="25.5" customHeight="1">
      <c r="A342" s="142" t="s">
        <v>297</v>
      </c>
      <c r="B342" s="34">
        <v>97</v>
      </c>
      <c r="C342" s="89"/>
    </row>
    <row r="343" spans="1:3" ht="25.5" customHeight="1">
      <c r="A343" s="143" t="s">
        <v>167</v>
      </c>
      <c r="B343" s="36">
        <f>SUM(B341:B342)</f>
        <v>1561</v>
      </c>
      <c r="C343" s="89"/>
    </row>
    <row r="344" spans="1:3" ht="25.5" customHeight="1">
      <c r="A344" s="142" t="s">
        <v>251</v>
      </c>
      <c r="B344" s="34">
        <v>30</v>
      </c>
      <c r="C344" s="89"/>
    </row>
    <row r="345" spans="1:3" ht="25.5" customHeight="1">
      <c r="A345" s="142" t="s">
        <v>206</v>
      </c>
      <c r="B345" s="34">
        <v>351</v>
      </c>
      <c r="C345" s="89"/>
    </row>
    <row r="346" spans="1:3" ht="25.5" customHeight="1">
      <c r="A346" s="142" t="s">
        <v>168</v>
      </c>
      <c r="B346" s="34">
        <v>44</v>
      </c>
      <c r="C346" s="89"/>
    </row>
    <row r="347" spans="1:3" ht="25.5" customHeight="1">
      <c r="A347" s="143" t="s">
        <v>169</v>
      </c>
      <c r="B347" s="36">
        <f>SUM(B345:B346)</f>
        <v>395</v>
      </c>
      <c r="C347" s="89"/>
    </row>
    <row r="348" spans="1:3" ht="25.5" customHeight="1">
      <c r="A348" s="142" t="s">
        <v>207</v>
      </c>
      <c r="B348" s="34">
        <v>10</v>
      </c>
      <c r="C348" s="89"/>
    </row>
    <row r="349" spans="1:3" ht="25.5" customHeight="1">
      <c r="A349" s="143" t="s">
        <v>233</v>
      </c>
      <c r="B349" s="36">
        <f>SUM(B348:B348)</f>
        <v>10</v>
      </c>
      <c r="C349" s="89"/>
    </row>
    <row r="350" spans="1:3" ht="25.5" customHeight="1">
      <c r="A350" s="143" t="s">
        <v>193</v>
      </c>
      <c r="B350" s="36">
        <f>B343+B347+B349</f>
        <v>1966</v>
      </c>
      <c r="C350" s="89"/>
    </row>
    <row r="351" spans="1:2" ht="25.5" customHeight="1">
      <c r="A351" s="49"/>
      <c r="B351" s="50"/>
    </row>
    <row r="352" spans="1:2" ht="25.5" customHeight="1">
      <c r="A352" s="49"/>
      <c r="B352" s="50"/>
    </row>
    <row r="353" spans="1:2" ht="60" customHeight="1">
      <c r="A353" s="189" t="s">
        <v>298</v>
      </c>
      <c r="B353" s="189"/>
    </row>
    <row r="354" spans="1:2" ht="25.5" customHeight="1">
      <c r="A354" s="30"/>
      <c r="B354" s="31"/>
    </row>
    <row r="355" spans="1:3" ht="25.5" customHeight="1">
      <c r="A355" s="192" t="s">
        <v>2</v>
      </c>
      <c r="B355" s="32"/>
      <c r="C355" s="89"/>
    </row>
    <row r="356" spans="1:3" ht="33" customHeight="1">
      <c r="A356" s="192"/>
      <c r="B356" s="48"/>
      <c r="C356" s="89"/>
    </row>
    <row r="357" spans="1:3" ht="33.75" customHeight="1">
      <c r="A357" s="192"/>
      <c r="B357" s="32" t="s">
        <v>162</v>
      </c>
      <c r="C357" s="89"/>
    </row>
    <row r="358" spans="1:3" ht="25.5" customHeight="1">
      <c r="A358" s="142" t="s">
        <v>299</v>
      </c>
      <c r="B358" s="34">
        <v>1680</v>
      </c>
      <c r="C358" s="89"/>
    </row>
    <row r="359" spans="1:3" ht="25.5" customHeight="1">
      <c r="A359" s="142" t="s">
        <v>252</v>
      </c>
      <c r="B359" s="34">
        <v>50</v>
      </c>
      <c r="C359" s="89"/>
    </row>
    <row r="360" spans="1:3" ht="25.5" customHeight="1">
      <c r="A360" s="142" t="s">
        <v>300</v>
      </c>
      <c r="B360" s="34">
        <v>97</v>
      </c>
      <c r="C360" s="89"/>
    </row>
    <row r="361" spans="1:3" ht="25.5" customHeight="1">
      <c r="A361" s="142" t="s">
        <v>251</v>
      </c>
      <c r="B361" s="34">
        <v>40</v>
      </c>
      <c r="C361" s="89"/>
    </row>
    <row r="362" spans="1:3" ht="25.5" customHeight="1">
      <c r="A362" s="143" t="s">
        <v>167</v>
      </c>
      <c r="B362" s="36">
        <f>SUM(B358:B361)</f>
        <v>1867</v>
      </c>
      <c r="C362" s="89"/>
    </row>
    <row r="363" spans="1:3" ht="25.5" customHeight="1">
      <c r="A363" s="142" t="s">
        <v>301</v>
      </c>
      <c r="B363" s="34">
        <v>416</v>
      </c>
      <c r="C363" s="89"/>
    </row>
    <row r="364" spans="1:3" ht="25.5" customHeight="1">
      <c r="A364" s="142" t="s">
        <v>168</v>
      </c>
      <c r="B364" s="34">
        <v>52</v>
      </c>
      <c r="C364" s="89"/>
    </row>
    <row r="365" spans="1:3" ht="25.5" customHeight="1">
      <c r="A365" s="143" t="s">
        <v>169</v>
      </c>
      <c r="B365" s="36">
        <f>SUM(B363:B364)</f>
        <v>468</v>
      </c>
      <c r="C365" s="89"/>
    </row>
    <row r="366" spans="1:3" ht="25.5" customHeight="1">
      <c r="A366" s="142" t="s">
        <v>184</v>
      </c>
      <c r="B366" s="34">
        <v>20</v>
      </c>
      <c r="C366" s="89"/>
    </row>
    <row r="367" spans="1:3" ht="25.5" customHeight="1">
      <c r="A367" s="142" t="s">
        <v>207</v>
      </c>
      <c r="B367" s="34">
        <v>10</v>
      </c>
      <c r="C367" s="89"/>
    </row>
    <row r="368" spans="1:3" ht="25.5" customHeight="1">
      <c r="A368" s="143" t="s">
        <v>233</v>
      </c>
      <c r="B368" s="36">
        <f>SUM(B366:B367)</f>
        <v>30</v>
      </c>
      <c r="C368" s="89"/>
    </row>
    <row r="369" spans="1:3" ht="25.5" customHeight="1">
      <c r="A369" s="143" t="s">
        <v>193</v>
      </c>
      <c r="B369" s="36">
        <f>B362+B365+B368</f>
        <v>2365</v>
      </c>
      <c r="C369" s="89"/>
    </row>
    <row r="370" spans="1:2" ht="25.5" customHeight="1">
      <c r="A370" s="43"/>
      <c r="B370" s="31"/>
    </row>
    <row r="371" spans="1:2" ht="25.5" customHeight="1">
      <c r="A371" s="43"/>
      <c r="B371" s="31"/>
    </row>
    <row r="372" spans="1:2" ht="25.5" customHeight="1">
      <c r="A372" s="189" t="s">
        <v>302</v>
      </c>
      <c r="B372" s="189"/>
    </row>
    <row r="373" spans="1:3" ht="25.5" customHeight="1">
      <c r="A373" s="192" t="s">
        <v>2</v>
      </c>
      <c r="B373" s="32"/>
      <c r="C373" s="89"/>
    </row>
    <row r="374" spans="1:3" ht="25.5" customHeight="1">
      <c r="A374" s="192"/>
      <c r="B374" s="48"/>
      <c r="C374" s="89"/>
    </row>
    <row r="375" spans="1:3" ht="25.5" customHeight="1">
      <c r="A375" s="192"/>
      <c r="B375" s="32" t="s">
        <v>162</v>
      </c>
      <c r="C375" s="89"/>
    </row>
    <row r="376" spans="1:3" ht="74.25" customHeight="1">
      <c r="A376" s="142" t="s">
        <v>387</v>
      </c>
      <c r="B376" s="34">
        <v>1860</v>
      </c>
      <c r="C376" s="89"/>
    </row>
    <row r="377" spans="1:3" ht="25.5" customHeight="1">
      <c r="A377" s="143" t="s">
        <v>193</v>
      </c>
      <c r="B377" s="36">
        <f>SUM(B376)</f>
        <v>1860</v>
      </c>
      <c r="C377" s="89"/>
    </row>
    <row r="378" spans="1:2" ht="25.5" customHeight="1">
      <c r="A378" s="49"/>
      <c r="B378" s="50"/>
    </row>
    <row r="379" spans="1:2" ht="25.5" customHeight="1">
      <c r="A379" s="49"/>
      <c r="B379" s="50"/>
    </row>
    <row r="380" spans="1:2" ht="25.5" customHeight="1">
      <c r="A380" s="49"/>
      <c r="B380" s="50"/>
    </row>
    <row r="381" spans="1:2" ht="25.5" customHeight="1">
      <c r="A381" s="43"/>
      <c r="B381" s="31"/>
    </row>
    <row r="382" spans="1:2" ht="25.5" customHeight="1">
      <c r="A382" s="43"/>
      <c r="B382" s="31"/>
    </row>
    <row r="383" spans="1:2" ht="25.5" customHeight="1">
      <c r="A383" s="27"/>
      <c r="B383" s="28"/>
    </row>
    <row r="384" spans="1:2" ht="25.5" customHeight="1">
      <c r="A384" s="189" t="s">
        <v>303</v>
      </c>
      <c r="B384" s="189"/>
    </row>
    <row r="385" spans="1:2" ht="25.5" customHeight="1">
      <c r="A385" s="30"/>
      <c r="B385" s="31"/>
    </row>
    <row r="386" spans="1:3" ht="25.5" customHeight="1">
      <c r="A386" s="186" t="s">
        <v>2</v>
      </c>
      <c r="B386" s="188" t="s">
        <v>162</v>
      </c>
      <c r="C386" s="89"/>
    </row>
    <row r="387" spans="1:3" ht="25.5" customHeight="1">
      <c r="A387" s="187"/>
      <c r="B387" s="188"/>
      <c r="C387" s="89"/>
    </row>
    <row r="388" spans="1:3" ht="25.5" customHeight="1">
      <c r="A388" s="187"/>
      <c r="B388" s="188"/>
      <c r="C388" s="89"/>
    </row>
    <row r="389" spans="1:3" ht="25.5" customHeight="1">
      <c r="A389" s="142" t="s">
        <v>204</v>
      </c>
      <c r="B389" s="34">
        <v>1374</v>
      </c>
      <c r="C389" s="89"/>
    </row>
    <row r="390" spans="1:3" ht="25.5" customHeight="1">
      <c r="A390" s="142" t="s">
        <v>304</v>
      </c>
      <c r="B390" s="34">
        <v>50</v>
      </c>
      <c r="C390" s="89"/>
    </row>
    <row r="391" spans="1:3" ht="25.5" customHeight="1">
      <c r="A391" s="143" t="s">
        <v>167</v>
      </c>
      <c r="B391" s="36">
        <f>SUM(B389:B390)</f>
        <v>1424</v>
      </c>
      <c r="C391" s="89"/>
    </row>
    <row r="392" spans="1:3" ht="25.5" customHeight="1">
      <c r="A392" s="142" t="s">
        <v>206</v>
      </c>
      <c r="B392" s="34">
        <v>330</v>
      </c>
      <c r="C392" s="89"/>
    </row>
    <row r="393" spans="1:3" ht="25.5" customHeight="1">
      <c r="A393" s="142" t="s">
        <v>168</v>
      </c>
      <c r="B393" s="34">
        <v>41</v>
      </c>
      <c r="C393" s="89"/>
    </row>
    <row r="394" spans="1:3" ht="25.5" customHeight="1">
      <c r="A394" s="143" t="s">
        <v>221</v>
      </c>
      <c r="B394" s="36">
        <f>SUM(B392:B393)</f>
        <v>371</v>
      </c>
      <c r="C394" s="89"/>
    </row>
    <row r="395" spans="1:3" ht="25.5" customHeight="1">
      <c r="A395" s="142" t="s">
        <v>208</v>
      </c>
      <c r="B395" s="34">
        <v>10</v>
      </c>
      <c r="C395" s="89"/>
    </row>
    <row r="396" spans="1:3" ht="25.5" customHeight="1">
      <c r="A396" s="142" t="s">
        <v>184</v>
      </c>
      <c r="B396" s="34">
        <v>150</v>
      </c>
      <c r="C396" s="89"/>
    </row>
    <row r="397" spans="1:3" ht="25.5" customHeight="1">
      <c r="A397" s="143" t="s">
        <v>233</v>
      </c>
      <c r="B397" s="36">
        <f>SUM(B395:B396)</f>
        <v>160</v>
      </c>
      <c r="C397" s="89"/>
    </row>
    <row r="398" spans="1:3" ht="25.5" customHeight="1">
      <c r="A398" s="143" t="s">
        <v>193</v>
      </c>
      <c r="B398" s="36">
        <f>SUM(B397,(B394),(B391))</f>
        <v>1955</v>
      </c>
      <c r="C398" s="89"/>
    </row>
    <row r="399" spans="1:2" ht="25.5" customHeight="1">
      <c r="A399" s="43"/>
      <c r="B399" s="31"/>
    </row>
    <row r="400" spans="1:2" ht="25.5" customHeight="1">
      <c r="A400" s="43"/>
      <c r="B400" s="31"/>
    </row>
    <row r="401" spans="1:2" ht="25.5" customHeight="1">
      <c r="A401" s="43"/>
      <c r="B401" s="31"/>
    </row>
    <row r="402" spans="1:2" ht="25.5" customHeight="1">
      <c r="A402" s="189" t="s">
        <v>305</v>
      </c>
      <c r="B402" s="189"/>
    </row>
    <row r="403" spans="1:2" ht="25.5" customHeight="1">
      <c r="A403" s="30"/>
      <c r="B403" s="31"/>
    </row>
    <row r="404" spans="1:3" ht="25.5" customHeight="1">
      <c r="A404" s="186" t="s">
        <v>2</v>
      </c>
      <c r="B404" s="188" t="s">
        <v>162</v>
      </c>
      <c r="C404" s="89"/>
    </row>
    <row r="405" spans="1:3" ht="25.5" customHeight="1">
      <c r="A405" s="187"/>
      <c r="B405" s="188"/>
      <c r="C405" s="89"/>
    </row>
    <row r="406" spans="1:3" ht="25.5" customHeight="1">
      <c r="A406" s="187"/>
      <c r="B406" s="188"/>
      <c r="C406" s="89"/>
    </row>
    <row r="407" spans="1:3" ht="25.5" customHeight="1">
      <c r="A407" s="149" t="s">
        <v>306</v>
      </c>
      <c r="B407" s="34">
        <v>300</v>
      </c>
      <c r="C407" s="89"/>
    </row>
    <row r="408" spans="1:3" ht="25.5" customHeight="1">
      <c r="A408" s="143" t="s">
        <v>212</v>
      </c>
      <c r="B408" s="36">
        <v>300</v>
      </c>
      <c r="C408" s="89"/>
    </row>
    <row r="409" spans="1:2" ht="25.5" customHeight="1">
      <c r="A409" s="43"/>
      <c r="B409" s="31"/>
    </row>
    <row r="410" spans="1:2" ht="25.5" customHeight="1">
      <c r="A410" s="189" t="s">
        <v>307</v>
      </c>
      <c r="B410" s="189"/>
    </row>
    <row r="411" spans="1:2" ht="25.5" customHeight="1">
      <c r="A411" s="30"/>
      <c r="B411" s="31"/>
    </row>
    <row r="412" spans="1:3" ht="25.5" customHeight="1">
      <c r="A412" s="186" t="s">
        <v>2</v>
      </c>
      <c r="B412" s="188" t="s">
        <v>162</v>
      </c>
      <c r="C412" s="89"/>
    </row>
    <row r="413" spans="1:3" ht="25.5" customHeight="1">
      <c r="A413" s="187"/>
      <c r="B413" s="188"/>
      <c r="C413" s="89"/>
    </row>
    <row r="414" spans="1:3" ht="25.5" customHeight="1">
      <c r="A414" s="187"/>
      <c r="B414" s="188"/>
      <c r="C414" s="89"/>
    </row>
    <row r="415" spans="1:3" ht="25.5" customHeight="1">
      <c r="A415" s="149" t="s">
        <v>308</v>
      </c>
      <c r="B415" s="34">
        <v>950</v>
      </c>
      <c r="C415" s="89"/>
    </row>
    <row r="416" spans="1:3" ht="25.5" customHeight="1">
      <c r="A416" s="143" t="s">
        <v>212</v>
      </c>
      <c r="B416" s="36">
        <f>SUM(B415)</f>
        <v>950</v>
      </c>
      <c r="C416" s="89"/>
    </row>
    <row r="417" spans="1:2" ht="25.5" customHeight="1">
      <c r="A417" s="43"/>
      <c r="B417" s="31"/>
    </row>
    <row r="418" spans="1:2" ht="25.5" customHeight="1">
      <c r="A418" s="43"/>
      <c r="B418" s="31"/>
    </row>
    <row r="419" spans="1:2" ht="25.5" customHeight="1">
      <c r="A419" s="189" t="s">
        <v>309</v>
      </c>
      <c r="B419" s="189"/>
    </row>
    <row r="420" spans="1:2" ht="25.5" customHeight="1">
      <c r="A420" s="30"/>
      <c r="B420" s="31"/>
    </row>
    <row r="421" spans="1:3" ht="25.5" customHeight="1">
      <c r="A421" s="186" t="s">
        <v>2</v>
      </c>
      <c r="B421" s="188" t="s">
        <v>162</v>
      </c>
      <c r="C421" s="89"/>
    </row>
    <row r="422" spans="1:3" ht="25.5" customHeight="1">
      <c r="A422" s="187"/>
      <c r="B422" s="188"/>
      <c r="C422" s="89"/>
    </row>
    <row r="423" spans="1:3" ht="25.5" customHeight="1">
      <c r="A423" s="187"/>
      <c r="B423" s="188"/>
      <c r="C423" s="89"/>
    </row>
    <row r="424" spans="1:4" ht="25.5" customHeight="1">
      <c r="A424" s="149" t="s">
        <v>310</v>
      </c>
      <c r="B424" s="34">
        <v>500</v>
      </c>
      <c r="C424" s="89"/>
      <c r="D424" s="89"/>
    </row>
    <row r="425" spans="1:4" ht="25.5" customHeight="1">
      <c r="A425" s="143" t="s">
        <v>212</v>
      </c>
      <c r="B425" s="36">
        <f>SUM(B424)</f>
        <v>500</v>
      </c>
      <c r="C425" s="89"/>
      <c r="D425" s="89"/>
    </row>
    <row r="426" spans="1:4" ht="25.5" customHeight="1">
      <c r="A426" s="43"/>
      <c r="B426" s="31"/>
      <c r="C426" s="94"/>
      <c r="D426" s="89"/>
    </row>
    <row r="427" spans="1:4" ht="25.5" customHeight="1">
      <c r="A427" s="189" t="s">
        <v>311</v>
      </c>
      <c r="B427" s="189"/>
      <c r="C427" s="94"/>
      <c r="D427" s="89"/>
    </row>
    <row r="428" spans="1:4" ht="25.5" customHeight="1">
      <c r="A428" s="27"/>
      <c r="B428" s="28"/>
      <c r="C428" s="94"/>
      <c r="D428" s="89"/>
    </row>
    <row r="429" spans="1:4" ht="25.5" customHeight="1">
      <c r="A429" s="190" t="s">
        <v>2</v>
      </c>
      <c r="B429" s="188" t="s">
        <v>162</v>
      </c>
      <c r="C429" s="89"/>
      <c r="D429" s="89"/>
    </row>
    <row r="430" spans="1:4" ht="25.5" customHeight="1">
      <c r="A430" s="191"/>
      <c r="B430" s="188"/>
      <c r="C430" s="89"/>
      <c r="D430" s="89"/>
    </row>
    <row r="431" spans="1:4" ht="25.5" customHeight="1">
      <c r="A431" s="191"/>
      <c r="B431" s="188"/>
      <c r="C431" s="89"/>
      <c r="D431" s="89"/>
    </row>
    <row r="432" spans="1:4" ht="25.5" customHeight="1">
      <c r="A432" s="33" t="s">
        <v>312</v>
      </c>
      <c r="B432" s="34">
        <v>200</v>
      </c>
      <c r="C432" s="89"/>
      <c r="D432" s="89"/>
    </row>
    <row r="433" spans="1:4" ht="25.5" customHeight="1">
      <c r="A433" s="33" t="s">
        <v>313</v>
      </c>
      <c r="B433" s="34">
        <v>100</v>
      </c>
      <c r="C433" s="89"/>
      <c r="D433" s="89"/>
    </row>
    <row r="434" spans="1:4" ht="25.5" customHeight="1">
      <c r="A434" s="35" t="s">
        <v>193</v>
      </c>
      <c r="B434" s="51">
        <f>SUM(B432:B433)</f>
        <v>300</v>
      </c>
      <c r="C434" s="89"/>
      <c r="D434" s="89"/>
    </row>
    <row r="435" spans="1:4" ht="25.5" customHeight="1">
      <c r="A435" s="43"/>
      <c r="B435" s="31"/>
      <c r="C435" s="94"/>
      <c r="D435" s="89"/>
    </row>
    <row r="436" spans="1:2" ht="25.5" customHeight="1">
      <c r="A436" s="43"/>
      <c r="B436" s="31"/>
    </row>
    <row r="437" spans="1:2" ht="25.5" customHeight="1">
      <c r="A437" s="189" t="s">
        <v>314</v>
      </c>
      <c r="B437" s="189"/>
    </row>
    <row r="438" spans="1:2" ht="25.5" customHeight="1">
      <c r="A438" s="43"/>
      <c r="B438" s="31"/>
    </row>
    <row r="439" spans="1:3" ht="25.5" customHeight="1">
      <c r="A439" s="190" t="s">
        <v>2</v>
      </c>
      <c r="B439" s="188" t="s">
        <v>162</v>
      </c>
      <c r="C439" s="89"/>
    </row>
    <row r="440" spans="1:3" ht="25.5" customHeight="1">
      <c r="A440" s="191"/>
      <c r="B440" s="188"/>
      <c r="C440" s="89"/>
    </row>
    <row r="441" spans="1:3" ht="25.5" customHeight="1">
      <c r="A441" s="191"/>
      <c r="B441" s="188"/>
      <c r="C441" s="89"/>
    </row>
    <row r="442" spans="1:3" ht="25.5" customHeight="1">
      <c r="A442" s="33" t="s">
        <v>315</v>
      </c>
      <c r="B442" s="34">
        <v>50</v>
      </c>
      <c r="C442" s="89"/>
    </row>
    <row r="443" spans="1:3" ht="25.5" customHeight="1">
      <c r="A443" s="35" t="s">
        <v>193</v>
      </c>
      <c r="B443" s="51">
        <f>SUM(B442:B442)</f>
        <v>50</v>
      </c>
      <c r="C443" s="89"/>
    </row>
    <row r="444" spans="1:2" ht="25.5" customHeight="1">
      <c r="A444" s="43"/>
      <c r="B444" s="52"/>
    </row>
    <row r="445" spans="1:2" ht="25.5" customHeight="1">
      <c r="A445" s="30" t="s">
        <v>316</v>
      </c>
      <c r="B445" s="31"/>
    </row>
    <row r="446" spans="1:2" ht="25.5" customHeight="1">
      <c r="A446" s="30"/>
      <c r="B446" s="31"/>
    </row>
    <row r="447" spans="1:3" ht="25.5" customHeight="1">
      <c r="A447" s="186" t="s">
        <v>2</v>
      </c>
      <c r="B447" s="188" t="s">
        <v>162</v>
      </c>
      <c r="C447" s="89"/>
    </row>
    <row r="448" spans="1:3" ht="25.5" customHeight="1">
      <c r="A448" s="187"/>
      <c r="B448" s="188"/>
      <c r="C448" s="89"/>
    </row>
    <row r="449" spans="1:3" ht="25.5" customHeight="1">
      <c r="A449" s="187"/>
      <c r="B449" s="188"/>
      <c r="C449" s="89"/>
    </row>
    <row r="450" spans="1:3" ht="25.5" customHeight="1">
      <c r="A450" s="142" t="s">
        <v>317</v>
      </c>
      <c r="B450" s="34">
        <v>160</v>
      </c>
      <c r="C450" s="89"/>
    </row>
    <row r="451" spans="1:3" ht="25.5" customHeight="1">
      <c r="A451" s="143" t="s">
        <v>193</v>
      </c>
      <c r="B451" s="51">
        <f>SUM(B450:B450)</f>
        <v>160</v>
      </c>
      <c r="C451" s="89"/>
    </row>
    <row r="452" spans="1:2" ht="25.5" customHeight="1">
      <c r="A452" s="43"/>
      <c r="B452" s="31"/>
    </row>
    <row r="453" spans="1:2" ht="25.5" customHeight="1">
      <c r="A453" s="30" t="s">
        <v>31</v>
      </c>
      <c r="B453" s="31"/>
    </row>
    <row r="454" spans="1:2" ht="25.5" customHeight="1">
      <c r="A454" s="43"/>
      <c r="B454" s="31"/>
    </row>
    <row r="455" spans="1:3" ht="25.5" customHeight="1">
      <c r="A455" s="186" t="s">
        <v>2</v>
      </c>
      <c r="B455" s="188" t="s">
        <v>162</v>
      </c>
      <c r="C455" s="89"/>
    </row>
    <row r="456" spans="1:3" ht="25.5" customHeight="1">
      <c r="A456" s="187"/>
      <c r="B456" s="188"/>
      <c r="C456" s="89"/>
    </row>
    <row r="457" spans="1:3" ht="25.5" customHeight="1">
      <c r="A457" s="187"/>
      <c r="B457" s="188"/>
      <c r="C457" s="89"/>
    </row>
    <row r="458" spans="1:3" ht="25.5" customHeight="1">
      <c r="A458" s="142" t="s">
        <v>32</v>
      </c>
      <c r="B458" s="34">
        <v>100</v>
      </c>
      <c r="C458" s="89"/>
    </row>
    <row r="459" spans="1:3" ht="25.5" customHeight="1">
      <c r="A459" s="143" t="s">
        <v>193</v>
      </c>
      <c r="B459" s="51">
        <f>SUM(B458:B458)</f>
        <v>100</v>
      </c>
      <c r="C459" s="89"/>
    </row>
    <row r="460" spans="1:2" ht="25.5" customHeight="1">
      <c r="A460" s="43"/>
      <c r="B460" s="31"/>
    </row>
    <row r="461" spans="1:2" ht="25.5" customHeight="1">
      <c r="A461" s="189" t="s">
        <v>318</v>
      </c>
      <c r="B461" s="189"/>
    </row>
    <row r="462" spans="1:2" ht="25.5" customHeight="1">
      <c r="A462" s="30"/>
      <c r="B462" s="31"/>
    </row>
    <row r="463" spans="1:3" ht="25.5" customHeight="1">
      <c r="A463" s="186" t="s">
        <v>2</v>
      </c>
      <c r="B463" s="188" t="s">
        <v>162</v>
      </c>
      <c r="C463" s="89"/>
    </row>
    <row r="464" spans="1:3" ht="25.5" customHeight="1">
      <c r="A464" s="187"/>
      <c r="B464" s="188"/>
      <c r="C464" s="89"/>
    </row>
    <row r="465" spans="1:3" ht="25.5" customHeight="1">
      <c r="A465" s="187"/>
      <c r="B465" s="188"/>
      <c r="C465" s="89"/>
    </row>
    <row r="466" spans="1:3" ht="25.5" customHeight="1">
      <c r="A466" s="142" t="s">
        <v>34</v>
      </c>
      <c r="B466" s="34">
        <v>1056</v>
      </c>
      <c r="C466" s="89"/>
    </row>
    <row r="467" spans="1:3" ht="25.5" customHeight="1">
      <c r="A467" s="143" t="s">
        <v>193</v>
      </c>
      <c r="B467" s="36">
        <f>SUM(B466:B466)</f>
        <v>1056</v>
      </c>
      <c r="C467" s="89"/>
    </row>
    <row r="468" spans="1:2" ht="25.5" customHeight="1">
      <c r="A468" s="43"/>
      <c r="B468" s="31"/>
    </row>
    <row r="469" spans="1:2" ht="25.5" customHeight="1">
      <c r="A469" s="43"/>
      <c r="B469" s="31"/>
    </row>
    <row r="470" spans="1:2" ht="25.5" customHeight="1">
      <c r="A470" s="27"/>
      <c r="B470" s="28"/>
    </row>
    <row r="471" spans="1:2" ht="59.25" customHeight="1">
      <c r="A471" s="189" t="s">
        <v>319</v>
      </c>
      <c r="B471" s="189"/>
    </row>
    <row r="472" spans="1:2" ht="25.5" customHeight="1">
      <c r="A472" s="30"/>
      <c r="B472" s="31"/>
    </row>
    <row r="473" spans="1:2" ht="25.5" customHeight="1">
      <c r="A473" s="186" t="s">
        <v>2</v>
      </c>
      <c r="B473" s="188" t="s">
        <v>162</v>
      </c>
    </row>
    <row r="474" spans="1:2" ht="25.5" customHeight="1">
      <c r="A474" s="187"/>
      <c r="B474" s="188"/>
    </row>
    <row r="475" spans="1:2" ht="25.5" customHeight="1">
      <c r="A475" s="187"/>
      <c r="B475" s="188"/>
    </row>
    <row r="476" spans="1:3" ht="25.5" customHeight="1">
      <c r="A476" s="142" t="s">
        <v>320</v>
      </c>
      <c r="B476" s="34">
        <v>1296</v>
      </c>
      <c r="C476" s="89"/>
    </row>
    <row r="477" spans="1:3" ht="25.5" customHeight="1">
      <c r="A477" s="142" t="s">
        <v>321</v>
      </c>
      <c r="B477" s="34">
        <v>60</v>
      </c>
      <c r="C477" s="89"/>
    </row>
    <row r="478" spans="1:3" ht="25.5" customHeight="1">
      <c r="A478" s="142" t="s">
        <v>322</v>
      </c>
      <c r="B478" s="34">
        <v>81</v>
      </c>
      <c r="C478" s="89"/>
    </row>
    <row r="479" spans="1:3" ht="25.5" customHeight="1">
      <c r="A479" s="143" t="s">
        <v>167</v>
      </c>
      <c r="B479" s="36">
        <f>SUM(B476:B478)</f>
        <v>1437</v>
      </c>
      <c r="C479" s="89"/>
    </row>
    <row r="480" spans="1:3" ht="25.5" customHeight="1">
      <c r="A480" s="142" t="s">
        <v>388</v>
      </c>
      <c r="B480" s="34">
        <v>325</v>
      </c>
      <c r="C480" s="89"/>
    </row>
    <row r="481" spans="1:3" ht="25.5" customHeight="1">
      <c r="A481" s="142" t="s">
        <v>168</v>
      </c>
      <c r="B481" s="34">
        <v>41</v>
      </c>
      <c r="C481" s="89"/>
    </row>
    <row r="482" spans="1:4" ht="25.5" customHeight="1">
      <c r="A482" s="143" t="s">
        <v>221</v>
      </c>
      <c r="B482" s="36">
        <f>SUM(B480:B481)</f>
        <v>366</v>
      </c>
      <c r="C482" s="89"/>
      <c r="D482" s="89"/>
    </row>
    <row r="483" spans="1:4" ht="25.5" customHeight="1">
      <c r="A483" s="142" t="s">
        <v>323</v>
      </c>
      <c r="B483" s="34">
        <v>400</v>
      </c>
      <c r="C483" s="89"/>
      <c r="D483" s="45"/>
    </row>
    <row r="484" spans="1:4" ht="25.5" customHeight="1">
      <c r="A484" s="142" t="s">
        <v>171</v>
      </c>
      <c r="B484" s="34">
        <v>50</v>
      </c>
      <c r="C484" s="89"/>
      <c r="D484" s="45"/>
    </row>
    <row r="485" spans="1:4" ht="25.5" customHeight="1">
      <c r="A485" s="142" t="s">
        <v>226</v>
      </c>
      <c r="B485" s="34">
        <v>150</v>
      </c>
      <c r="C485" s="89"/>
      <c r="D485" s="45"/>
    </row>
    <row r="486" spans="1:4" ht="25.5" customHeight="1">
      <c r="A486" s="142" t="s">
        <v>278</v>
      </c>
      <c r="B486" s="34">
        <v>500</v>
      </c>
      <c r="C486" s="89"/>
      <c r="D486" s="45"/>
    </row>
    <row r="487" spans="1:4" ht="25.5" customHeight="1">
      <c r="A487" s="142" t="s">
        <v>279</v>
      </c>
      <c r="B487" s="34">
        <v>61</v>
      </c>
      <c r="C487" s="89"/>
      <c r="D487" s="45"/>
    </row>
    <row r="488" spans="1:4" ht="25.5" customHeight="1">
      <c r="A488" s="142" t="s">
        <v>324</v>
      </c>
      <c r="B488" s="34">
        <v>100</v>
      </c>
      <c r="C488" s="89"/>
      <c r="D488" s="45"/>
    </row>
    <row r="489" spans="1:4" ht="25.5" customHeight="1">
      <c r="A489" s="142" t="s">
        <v>325</v>
      </c>
      <c r="B489" s="34">
        <v>100</v>
      </c>
      <c r="C489" s="89"/>
      <c r="D489" s="45"/>
    </row>
    <row r="490" spans="1:4" ht="25.5" customHeight="1">
      <c r="A490" s="142" t="s">
        <v>326</v>
      </c>
      <c r="B490" s="34">
        <v>80</v>
      </c>
      <c r="C490" s="89"/>
      <c r="D490" s="91"/>
    </row>
    <row r="491" spans="1:3" ht="25.5" customHeight="1">
      <c r="A491" s="142" t="s">
        <v>178</v>
      </c>
      <c r="B491" s="34">
        <v>367</v>
      </c>
      <c r="C491" s="89"/>
    </row>
    <row r="492" spans="1:3" ht="25.5" customHeight="1">
      <c r="A492" s="143" t="s">
        <v>189</v>
      </c>
      <c r="B492" s="36">
        <f>SUM(B483:B491)</f>
        <v>1808</v>
      </c>
      <c r="C492" s="89"/>
    </row>
    <row r="493" spans="1:3" ht="25.5" customHeight="1">
      <c r="A493" s="143" t="s">
        <v>193</v>
      </c>
      <c r="B493" s="36">
        <f>SUM(B479,B482,B492,)</f>
        <v>3611</v>
      </c>
      <c r="C493" s="89"/>
    </row>
    <row r="494" spans="1:2" ht="25.5" customHeight="1">
      <c r="A494" s="43"/>
      <c r="B494" s="31"/>
    </row>
    <row r="495" spans="1:2" ht="25.5" customHeight="1">
      <c r="A495" s="43"/>
      <c r="B495" s="31"/>
    </row>
    <row r="496" spans="1:2" ht="25.5" customHeight="1">
      <c r="A496" s="189" t="s">
        <v>327</v>
      </c>
      <c r="B496" s="189"/>
    </row>
    <row r="497" spans="1:2" ht="25.5" customHeight="1">
      <c r="A497" s="30"/>
      <c r="B497" s="31"/>
    </row>
    <row r="498" spans="1:3" ht="25.5" customHeight="1">
      <c r="A498" s="186" t="s">
        <v>2</v>
      </c>
      <c r="B498" s="188" t="s">
        <v>162</v>
      </c>
      <c r="C498" s="89"/>
    </row>
    <row r="499" spans="1:3" ht="25.5" customHeight="1">
      <c r="A499" s="187"/>
      <c r="B499" s="188"/>
      <c r="C499" s="89"/>
    </row>
    <row r="500" spans="1:3" ht="25.5" customHeight="1">
      <c r="A500" s="187"/>
      <c r="B500" s="188"/>
      <c r="C500" s="89"/>
    </row>
    <row r="501" spans="1:3" ht="25.5" customHeight="1">
      <c r="A501" s="142" t="s">
        <v>328</v>
      </c>
      <c r="B501" s="34">
        <v>153</v>
      </c>
      <c r="C501" s="89"/>
    </row>
    <row r="502" spans="1:3" ht="25.5" customHeight="1">
      <c r="A502" s="143" t="s">
        <v>167</v>
      </c>
      <c r="B502" s="36">
        <f>SUM(B501)</f>
        <v>153</v>
      </c>
      <c r="C502" s="89"/>
    </row>
    <row r="503" spans="1:3" ht="25.5" customHeight="1">
      <c r="A503" s="143" t="s">
        <v>329</v>
      </c>
      <c r="B503" s="36">
        <v>41</v>
      </c>
      <c r="C503" s="89"/>
    </row>
    <row r="504" spans="1:3" ht="25.5" customHeight="1">
      <c r="A504" s="142" t="s">
        <v>324</v>
      </c>
      <c r="B504" s="34">
        <v>40</v>
      </c>
      <c r="C504" s="89"/>
    </row>
    <row r="505" spans="1:3" ht="25.5" customHeight="1">
      <c r="A505" s="142" t="s">
        <v>278</v>
      </c>
      <c r="B505" s="34">
        <v>250</v>
      </c>
      <c r="C505" s="89"/>
    </row>
    <row r="506" spans="1:3" ht="25.5" customHeight="1">
      <c r="A506" s="142" t="s">
        <v>178</v>
      </c>
      <c r="B506" s="34">
        <v>78</v>
      </c>
      <c r="C506" s="89"/>
    </row>
    <row r="507" spans="1:3" ht="25.5" customHeight="1">
      <c r="A507" s="143" t="s">
        <v>193</v>
      </c>
      <c r="B507" s="36">
        <f>SUM(B502:B506)</f>
        <v>562</v>
      </c>
      <c r="C507" s="89"/>
    </row>
    <row r="508" spans="1:2" ht="25.5" customHeight="1">
      <c r="A508" s="30"/>
      <c r="B508" s="31"/>
    </row>
    <row r="509" spans="1:2" ht="25.5" customHeight="1">
      <c r="A509" s="30"/>
      <c r="B509" s="31"/>
    </row>
    <row r="510" spans="1:2" ht="63" customHeight="1">
      <c r="A510" s="189" t="s">
        <v>330</v>
      </c>
      <c r="B510" s="189"/>
    </row>
    <row r="511" spans="1:2" ht="25.5" customHeight="1">
      <c r="A511" s="30"/>
      <c r="B511" s="31"/>
    </row>
    <row r="512" spans="1:3" ht="25.5" customHeight="1">
      <c r="A512" s="186" t="s">
        <v>2</v>
      </c>
      <c r="B512" s="188" t="s">
        <v>162</v>
      </c>
      <c r="C512" s="89"/>
    </row>
    <row r="513" spans="1:3" ht="25.5" customHeight="1">
      <c r="A513" s="187"/>
      <c r="B513" s="188"/>
      <c r="C513" s="89"/>
    </row>
    <row r="514" spans="1:3" ht="25.5" customHeight="1">
      <c r="A514" s="187"/>
      <c r="B514" s="188"/>
      <c r="C514" s="89"/>
    </row>
    <row r="515" spans="1:3" ht="25.5" customHeight="1">
      <c r="A515" s="142" t="s">
        <v>223</v>
      </c>
      <c r="B515" s="34">
        <v>100</v>
      </c>
      <c r="C515" s="89"/>
    </row>
    <row r="516" spans="1:3" ht="25.5" customHeight="1">
      <c r="A516" s="142" t="s">
        <v>228</v>
      </c>
      <c r="B516" s="34">
        <v>100</v>
      </c>
      <c r="C516" s="89"/>
    </row>
    <row r="517" spans="1:3" ht="25.5" customHeight="1">
      <c r="A517" s="142" t="s">
        <v>279</v>
      </c>
      <c r="B517" s="34">
        <v>100</v>
      </c>
      <c r="C517" s="89"/>
    </row>
    <row r="518" spans="1:3" ht="25.5" customHeight="1">
      <c r="A518" s="142" t="s">
        <v>177</v>
      </c>
      <c r="B518" s="34">
        <v>110</v>
      </c>
      <c r="C518" s="89"/>
    </row>
    <row r="519" spans="1:3" ht="25.5" customHeight="1">
      <c r="A519" s="142" t="s">
        <v>232</v>
      </c>
      <c r="B519" s="34">
        <v>50</v>
      </c>
      <c r="C519" s="89"/>
    </row>
    <row r="520" spans="1:3" ht="25.5" customHeight="1">
      <c r="A520" s="142" t="s">
        <v>178</v>
      </c>
      <c r="B520" s="34">
        <v>124</v>
      </c>
      <c r="C520" s="89"/>
    </row>
    <row r="521" spans="1:3" ht="25.5" customHeight="1">
      <c r="A521" s="143" t="s">
        <v>331</v>
      </c>
      <c r="B521" s="36">
        <f>SUM(B515:B520)</f>
        <v>584</v>
      </c>
      <c r="C521" s="89"/>
    </row>
    <row r="522" spans="1:3" ht="25.5" customHeight="1">
      <c r="A522" s="143" t="s">
        <v>198</v>
      </c>
      <c r="B522" s="36">
        <f>SUM(B521:B521)</f>
        <v>584</v>
      </c>
      <c r="C522" s="89"/>
    </row>
    <row r="523" spans="1:2" ht="25.5" customHeight="1">
      <c r="A523" s="43"/>
      <c r="B523" s="31"/>
    </row>
    <row r="524" spans="1:2" ht="25.5" customHeight="1">
      <c r="A524" s="30" t="s">
        <v>332</v>
      </c>
      <c r="B524" s="31"/>
    </row>
    <row r="525" spans="1:2" ht="25.5" customHeight="1" thickBot="1">
      <c r="A525" s="30"/>
      <c r="B525" s="31"/>
    </row>
    <row r="526" spans="1:3" ht="25.5" customHeight="1">
      <c r="A526" s="53" t="s">
        <v>2</v>
      </c>
      <c r="B526" s="151" t="s">
        <v>333</v>
      </c>
      <c r="C526" s="89"/>
    </row>
    <row r="527" spans="1:3" ht="25.5" customHeight="1">
      <c r="A527" s="54" t="s">
        <v>278</v>
      </c>
      <c r="B527" s="55">
        <v>160</v>
      </c>
      <c r="C527" s="89"/>
    </row>
    <row r="528" spans="1:3" ht="25.5" customHeight="1">
      <c r="A528" s="54" t="s">
        <v>228</v>
      </c>
      <c r="B528" s="55">
        <v>20</v>
      </c>
      <c r="C528" s="89"/>
    </row>
    <row r="529" spans="1:3" ht="25.5" customHeight="1">
      <c r="A529" s="54" t="s">
        <v>334</v>
      </c>
      <c r="B529" s="55">
        <v>30</v>
      </c>
      <c r="C529" s="89"/>
    </row>
    <row r="530" spans="1:3" ht="25.5" customHeight="1">
      <c r="A530" s="56" t="s">
        <v>177</v>
      </c>
      <c r="B530" s="55">
        <v>100</v>
      </c>
      <c r="C530" s="89"/>
    </row>
    <row r="531" spans="1:3" ht="25.5" customHeight="1">
      <c r="A531" s="56" t="s">
        <v>335</v>
      </c>
      <c r="B531" s="55">
        <v>70</v>
      </c>
      <c r="C531" s="89"/>
    </row>
    <row r="532" spans="1:3" ht="25.5" customHeight="1">
      <c r="A532" s="56" t="s">
        <v>336</v>
      </c>
      <c r="B532" s="55">
        <v>226</v>
      </c>
      <c r="C532" s="89"/>
    </row>
    <row r="533" spans="1:3" ht="25.5" customHeight="1">
      <c r="A533" s="56" t="s">
        <v>178</v>
      </c>
      <c r="B533" s="55">
        <v>95</v>
      </c>
      <c r="C533" s="89"/>
    </row>
    <row r="534" spans="1:3" ht="25.5" customHeight="1">
      <c r="A534" s="57" t="s">
        <v>337</v>
      </c>
      <c r="B534" s="58">
        <f>SUM(B527:B533)</f>
        <v>701</v>
      </c>
      <c r="C534" s="89"/>
    </row>
    <row r="535" spans="1:3" ht="25.5" customHeight="1">
      <c r="A535" s="59" t="s">
        <v>338</v>
      </c>
      <c r="B535" s="60">
        <v>412</v>
      </c>
      <c r="C535" s="89"/>
    </row>
    <row r="536" spans="1:3" ht="25.5" customHeight="1">
      <c r="A536" s="87" t="s">
        <v>6</v>
      </c>
      <c r="B536" s="58">
        <v>9500</v>
      </c>
      <c r="C536" s="89"/>
    </row>
    <row r="537" spans="1:3" ht="25.5" customHeight="1">
      <c r="A537" s="59" t="s">
        <v>198</v>
      </c>
      <c r="B537" s="60">
        <f>SUM(B534:B536)</f>
        <v>10613</v>
      </c>
      <c r="C537" s="89"/>
    </row>
    <row r="538" spans="1:3" ht="25.5" customHeight="1">
      <c r="A538" s="61"/>
      <c r="B538" s="150"/>
      <c r="C538" s="89"/>
    </row>
    <row r="539" spans="1:2" ht="25.5" customHeight="1">
      <c r="A539" s="43"/>
      <c r="B539" s="31"/>
    </row>
    <row r="540" spans="1:2" ht="25.5" customHeight="1">
      <c r="A540" s="30" t="s">
        <v>35</v>
      </c>
      <c r="B540" s="31"/>
    </row>
    <row r="541" spans="1:3" ht="25.5" customHeight="1">
      <c r="A541" s="142" t="s">
        <v>36</v>
      </c>
      <c r="B541" s="34">
        <v>274</v>
      </c>
      <c r="C541" s="89"/>
    </row>
    <row r="542" spans="1:3" ht="25.5" customHeight="1">
      <c r="A542" s="142" t="s">
        <v>37</v>
      </c>
      <c r="B542" s="34">
        <v>66</v>
      </c>
      <c r="C542" s="89"/>
    </row>
    <row r="543" spans="1:3" ht="25.5" customHeight="1">
      <c r="A543" s="143" t="s">
        <v>198</v>
      </c>
      <c r="B543" s="36">
        <f>SUM(B541:B542)</f>
        <v>340</v>
      </c>
      <c r="C543" s="89"/>
    </row>
    <row r="544" spans="1:3" ht="25.5" customHeight="1">
      <c r="A544" s="43"/>
      <c r="B544" s="31"/>
      <c r="C544" s="89"/>
    </row>
    <row r="545" spans="1:3" ht="25.5" customHeight="1">
      <c r="A545" s="43"/>
      <c r="B545" s="31"/>
      <c r="C545" s="89"/>
    </row>
    <row r="546" spans="1:3" ht="25.5" customHeight="1">
      <c r="A546" s="30" t="s">
        <v>38</v>
      </c>
      <c r="B546" s="36"/>
      <c r="C546" s="89"/>
    </row>
    <row r="547" spans="1:3" ht="25.5" customHeight="1">
      <c r="A547" s="142" t="s">
        <v>39</v>
      </c>
      <c r="B547" s="34">
        <v>445</v>
      </c>
      <c r="C547" s="89"/>
    </row>
    <row r="548" spans="1:3" ht="25.5" customHeight="1">
      <c r="A548" s="143" t="s">
        <v>198</v>
      </c>
      <c r="B548" s="36">
        <f>SUM(B546:B547)</f>
        <v>445</v>
      </c>
      <c r="C548" s="89"/>
    </row>
    <row r="549" spans="1:3" ht="25.5" customHeight="1">
      <c r="A549" s="43"/>
      <c r="B549" s="31"/>
      <c r="C549" s="89"/>
    </row>
    <row r="550" spans="1:3" ht="25.5" customHeight="1">
      <c r="A550" s="43"/>
      <c r="B550" s="31"/>
      <c r="C550" s="89"/>
    </row>
    <row r="551" spans="1:3" ht="25.5" customHeight="1">
      <c r="A551" s="30" t="s">
        <v>339</v>
      </c>
      <c r="B551" s="31"/>
      <c r="C551" s="89"/>
    </row>
    <row r="552" spans="1:3" ht="25.5" customHeight="1">
      <c r="A552" s="142" t="s">
        <v>41</v>
      </c>
      <c r="B552" s="34">
        <v>2500</v>
      </c>
      <c r="C552" s="89"/>
    </row>
    <row r="553" spans="1:3" ht="25.5" customHeight="1">
      <c r="A553" s="143" t="s">
        <v>198</v>
      </c>
      <c r="B553" s="36">
        <f>SUM(B551:B552)</f>
        <v>2500</v>
      </c>
      <c r="C553" s="89"/>
    </row>
    <row r="554" spans="1:2" ht="25.5" customHeight="1">
      <c r="A554" s="43"/>
      <c r="B554" s="31"/>
    </row>
    <row r="555" spans="1:2" ht="25.5" customHeight="1">
      <c r="A555" s="30" t="s">
        <v>340</v>
      </c>
      <c r="B555" s="31"/>
    </row>
    <row r="556" spans="1:3" ht="25.5" customHeight="1">
      <c r="A556" s="149" t="s">
        <v>341</v>
      </c>
      <c r="B556" s="34">
        <v>1200</v>
      </c>
      <c r="C556" s="89"/>
    </row>
    <row r="557" spans="1:3" ht="25.5" customHeight="1">
      <c r="A557" s="149" t="s">
        <v>44</v>
      </c>
      <c r="B557" s="34">
        <v>5300</v>
      </c>
      <c r="C557" s="89"/>
    </row>
    <row r="558" spans="1:3" ht="25.5" customHeight="1">
      <c r="A558" s="152" t="s">
        <v>198</v>
      </c>
      <c r="B558" s="36">
        <f>SUM(B556:B557)</f>
        <v>6500</v>
      </c>
      <c r="C558" s="89"/>
    </row>
    <row r="559" spans="1:2" ht="25.5" customHeight="1">
      <c r="A559" s="62"/>
      <c r="B559" s="31"/>
    </row>
    <row r="560" spans="1:2" ht="25.5" customHeight="1">
      <c r="A560" s="30" t="s">
        <v>45</v>
      </c>
      <c r="B560" s="31"/>
    </row>
    <row r="561" spans="1:3" ht="25.5" customHeight="1">
      <c r="A561" s="149" t="s">
        <v>46</v>
      </c>
      <c r="B561" s="36">
        <v>40</v>
      </c>
      <c r="C561" s="89"/>
    </row>
    <row r="562" spans="1:3" ht="25.5" customHeight="1">
      <c r="A562" s="152" t="s">
        <v>198</v>
      </c>
      <c r="B562" s="36">
        <f>SUM(B561)</f>
        <v>40</v>
      </c>
      <c r="C562" s="89"/>
    </row>
    <row r="563" spans="1:2" ht="25.5" customHeight="1">
      <c r="A563" s="44"/>
      <c r="B563" s="45"/>
    </row>
    <row r="564" spans="1:2" ht="25.5" customHeight="1">
      <c r="A564" s="43"/>
      <c r="B564" s="31"/>
    </row>
    <row r="565" spans="1:2" ht="25.5" customHeight="1">
      <c r="A565" s="180" t="s">
        <v>342</v>
      </c>
      <c r="B565" s="180"/>
    </row>
    <row r="566" spans="1:2" ht="25.5" customHeight="1" thickBot="1">
      <c r="A566" s="63"/>
      <c r="B566" s="64"/>
    </row>
    <row r="567" spans="1:2" ht="25.5" customHeight="1">
      <c r="A567" s="181" t="s">
        <v>2</v>
      </c>
      <c r="B567" s="183" t="s">
        <v>162</v>
      </c>
    </row>
    <row r="568" spans="1:2" ht="25.5" customHeight="1">
      <c r="A568" s="182"/>
      <c r="B568" s="184"/>
    </row>
    <row r="569" spans="1:2" ht="25.5" customHeight="1">
      <c r="A569" s="182"/>
      <c r="B569" s="185"/>
    </row>
    <row r="570" spans="1:3" ht="25.5" customHeight="1">
      <c r="A570" s="152" t="s">
        <v>343</v>
      </c>
      <c r="B570" s="65">
        <f>B52</f>
        <v>19016</v>
      </c>
      <c r="C570" s="89"/>
    </row>
    <row r="571" spans="1:3" ht="25.5" customHeight="1">
      <c r="A571" s="153" t="s">
        <v>344</v>
      </c>
      <c r="B571" s="66">
        <f>B75</f>
        <v>325</v>
      </c>
      <c r="C571" s="89"/>
    </row>
    <row r="572" spans="1:3" ht="25.5" customHeight="1">
      <c r="A572" s="144" t="s">
        <v>345</v>
      </c>
      <c r="B572" s="65">
        <f>B85</f>
        <v>3205</v>
      </c>
      <c r="C572" s="89"/>
    </row>
    <row r="573" spans="1:3" ht="25.5" customHeight="1">
      <c r="A573" s="144" t="s">
        <v>346</v>
      </c>
      <c r="B573" s="65">
        <f>B98</f>
        <v>11712</v>
      </c>
      <c r="C573" s="89"/>
    </row>
    <row r="574" spans="1:3" ht="25.5" customHeight="1">
      <c r="A574" s="144" t="s">
        <v>347</v>
      </c>
      <c r="B574" s="65">
        <f>B107</f>
        <v>859</v>
      </c>
      <c r="C574" s="89"/>
    </row>
    <row r="575" spans="1:3" ht="25.5" customHeight="1">
      <c r="A575" s="152" t="s">
        <v>213</v>
      </c>
      <c r="B575" s="65">
        <f>B119</f>
        <v>1397</v>
      </c>
      <c r="C575" s="89"/>
    </row>
    <row r="576" spans="1:3" ht="25.5" customHeight="1">
      <c r="A576" s="152" t="s">
        <v>216</v>
      </c>
      <c r="B576" s="65">
        <f>B147</f>
        <v>4211</v>
      </c>
      <c r="C576" s="89"/>
    </row>
    <row r="577" spans="1:3" ht="25.5" customHeight="1">
      <c r="A577" s="152" t="s">
        <v>348</v>
      </c>
      <c r="B577" s="65">
        <f>B162</f>
        <v>8796</v>
      </c>
      <c r="C577" s="89"/>
    </row>
    <row r="578" spans="1:3" ht="25.5" customHeight="1">
      <c r="A578" s="153" t="s">
        <v>235</v>
      </c>
      <c r="B578" s="67">
        <f>B179</f>
        <v>781</v>
      </c>
      <c r="C578" s="89"/>
    </row>
    <row r="579" spans="1:3" ht="25.5" customHeight="1">
      <c r="A579" s="152" t="s">
        <v>243</v>
      </c>
      <c r="B579" s="65">
        <f>B190</f>
        <v>762</v>
      </c>
      <c r="C579" s="89"/>
    </row>
    <row r="580" spans="1:3" ht="25.5" customHeight="1">
      <c r="A580" s="152" t="s">
        <v>349</v>
      </c>
      <c r="B580" s="65">
        <f>B198</f>
        <v>21291</v>
      </c>
      <c r="C580" s="89"/>
    </row>
    <row r="581" spans="1:3" ht="25.5" customHeight="1">
      <c r="A581" s="152" t="s">
        <v>246</v>
      </c>
      <c r="B581" s="65">
        <f>B233</f>
        <v>13237</v>
      </c>
      <c r="C581" s="89"/>
    </row>
    <row r="582" spans="1:3" ht="25.5" customHeight="1">
      <c r="A582" s="152" t="s">
        <v>264</v>
      </c>
      <c r="B582" s="65">
        <f>B281</f>
        <v>18527</v>
      </c>
      <c r="C582" s="89"/>
    </row>
    <row r="583" spans="1:3" ht="25.5" customHeight="1">
      <c r="A583" s="152" t="s">
        <v>289</v>
      </c>
      <c r="B583" s="65">
        <f>B334</f>
        <v>39854</v>
      </c>
      <c r="C583" s="89"/>
    </row>
    <row r="584" spans="1:3" ht="25.5" customHeight="1">
      <c r="A584" s="152" t="s">
        <v>305</v>
      </c>
      <c r="B584" s="65">
        <f>B408</f>
        <v>300</v>
      </c>
      <c r="C584" s="89"/>
    </row>
    <row r="585" spans="1:3" ht="25.5" customHeight="1">
      <c r="A585" s="152" t="s">
        <v>303</v>
      </c>
      <c r="B585" s="65">
        <f>B398</f>
        <v>1955</v>
      </c>
      <c r="C585" s="89"/>
    </row>
    <row r="586" spans="1:3" ht="25.5" customHeight="1">
      <c r="A586" s="152" t="s">
        <v>307</v>
      </c>
      <c r="B586" s="65">
        <f>B416</f>
        <v>950</v>
      </c>
      <c r="C586" s="89"/>
    </row>
    <row r="587" spans="1:3" ht="25.5" customHeight="1">
      <c r="A587" s="152" t="s">
        <v>309</v>
      </c>
      <c r="B587" s="65">
        <f>B425</f>
        <v>500</v>
      </c>
      <c r="C587" s="89"/>
    </row>
    <row r="588" spans="1:3" ht="25.5" customHeight="1">
      <c r="A588" s="152" t="s">
        <v>311</v>
      </c>
      <c r="B588" s="65">
        <f>B434</f>
        <v>300</v>
      </c>
      <c r="C588" s="89"/>
    </row>
    <row r="589" spans="1:3" ht="25.5" customHeight="1">
      <c r="A589" s="152" t="s">
        <v>314</v>
      </c>
      <c r="B589" s="65">
        <f>B443</f>
        <v>50</v>
      </c>
      <c r="C589" s="89"/>
    </row>
    <row r="590" spans="1:3" ht="25.5" customHeight="1">
      <c r="A590" s="152" t="s">
        <v>316</v>
      </c>
      <c r="B590" s="66">
        <f>B451</f>
        <v>160</v>
      </c>
      <c r="C590" s="89"/>
    </row>
    <row r="591" spans="1:3" ht="25.5" customHeight="1">
      <c r="A591" s="152" t="s">
        <v>31</v>
      </c>
      <c r="B591" s="66">
        <f>B459</f>
        <v>100</v>
      </c>
      <c r="C591" s="89"/>
    </row>
    <row r="592" spans="1:3" ht="25.5" customHeight="1">
      <c r="A592" s="152" t="s">
        <v>318</v>
      </c>
      <c r="B592" s="65">
        <f>B467</f>
        <v>1056</v>
      </c>
      <c r="C592" s="89"/>
    </row>
    <row r="593" spans="1:3" ht="25.5" customHeight="1">
      <c r="A593" s="152" t="s">
        <v>319</v>
      </c>
      <c r="B593" s="65">
        <f>B493</f>
        <v>3611</v>
      </c>
      <c r="C593" s="89"/>
    </row>
    <row r="594" spans="1:3" ht="25.5" customHeight="1">
      <c r="A594" s="152" t="s">
        <v>327</v>
      </c>
      <c r="B594" s="65">
        <f>B507</f>
        <v>562</v>
      </c>
      <c r="C594" s="89"/>
    </row>
    <row r="595" spans="1:3" ht="25.5" customHeight="1">
      <c r="A595" s="152" t="s">
        <v>330</v>
      </c>
      <c r="B595" s="65">
        <f>B522</f>
        <v>584</v>
      </c>
      <c r="C595" s="89"/>
    </row>
    <row r="596" spans="1:3" ht="25.5" customHeight="1">
      <c r="A596" s="152" t="s">
        <v>332</v>
      </c>
      <c r="B596" s="65">
        <f>B537</f>
        <v>10613</v>
      </c>
      <c r="C596" s="89"/>
    </row>
    <row r="597" spans="1:3" ht="25.5" customHeight="1">
      <c r="A597" s="152" t="s">
        <v>35</v>
      </c>
      <c r="B597" s="65">
        <f>B543</f>
        <v>340</v>
      </c>
      <c r="C597" s="89"/>
    </row>
    <row r="598" spans="1:3" ht="25.5" customHeight="1">
      <c r="A598" s="152" t="s">
        <v>38</v>
      </c>
      <c r="B598" s="65">
        <f>B548</f>
        <v>445</v>
      </c>
      <c r="C598" s="89"/>
    </row>
    <row r="599" spans="1:3" ht="25.5" customHeight="1">
      <c r="A599" s="152" t="s">
        <v>339</v>
      </c>
      <c r="B599" s="65">
        <f>B553</f>
        <v>2500</v>
      </c>
      <c r="C599" s="89"/>
    </row>
    <row r="600" spans="1:3" ht="25.5" customHeight="1">
      <c r="A600" s="152" t="s">
        <v>340</v>
      </c>
      <c r="B600" s="65">
        <f>B558</f>
        <v>6500</v>
      </c>
      <c r="C600" s="89"/>
    </row>
    <row r="601" spans="1:3" ht="25.5" customHeight="1">
      <c r="A601" s="152" t="s">
        <v>296</v>
      </c>
      <c r="B601" s="36">
        <f>B350</f>
        <v>1966</v>
      </c>
      <c r="C601" s="89"/>
    </row>
    <row r="602" spans="1:3" ht="25.5" customHeight="1">
      <c r="A602" s="152" t="s">
        <v>298</v>
      </c>
      <c r="B602" s="36">
        <f>B369</f>
        <v>2365</v>
      </c>
      <c r="C602" s="89"/>
    </row>
    <row r="603" spans="1:3" ht="25.5" customHeight="1">
      <c r="A603" s="152" t="s">
        <v>302</v>
      </c>
      <c r="B603" s="36">
        <f>B377</f>
        <v>1860</v>
      </c>
      <c r="C603" s="89"/>
    </row>
    <row r="604" spans="1:3" ht="25.5" customHeight="1">
      <c r="A604" s="152" t="s">
        <v>194</v>
      </c>
      <c r="B604" s="36">
        <f>B63</f>
        <v>1000</v>
      </c>
      <c r="C604" s="89"/>
    </row>
    <row r="605" spans="1:3" ht="25.5" customHeight="1">
      <c r="A605" s="152" t="s">
        <v>45</v>
      </c>
      <c r="B605" s="36">
        <f>B562</f>
        <v>40</v>
      </c>
      <c r="C605" s="89"/>
    </row>
    <row r="606" spans="1:3" ht="25.5" customHeight="1">
      <c r="A606" s="146" t="s">
        <v>7</v>
      </c>
      <c r="B606" s="68">
        <f>SUM(B570:B605)</f>
        <v>181730</v>
      </c>
      <c r="C606" s="89"/>
    </row>
  </sheetData>
  <mergeCells count="87">
    <mergeCell ref="B1:C1"/>
    <mergeCell ref="A3:B3"/>
    <mergeCell ref="A8:B8"/>
    <mergeCell ref="A10:A12"/>
    <mergeCell ref="B10:B12"/>
    <mergeCell ref="A68:B68"/>
    <mergeCell ref="A70:A72"/>
    <mergeCell ref="B70:B72"/>
    <mergeCell ref="A78:B78"/>
    <mergeCell ref="A80:A82"/>
    <mergeCell ref="B80:B82"/>
    <mergeCell ref="A89:B89"/>
    <mergeCell ref="A91:A93"/>
    <mergeCell ref="B91:B93"/>
    <mergeCell ref="A101:B101"/>
    <mergeCell ref="A103:A105"/>
    <mergeCell ref="B103:B105"/>
    <mergeCell ref="A112:B112"/>
    <mergeCell ref="A114:A116"/>
    <mergeCell ref="B114:B116"/>
    <mergeCell ref="A122:B122"/>
    <mergeCell ref="A124:A126"/>
    <mergeCell ref="B124:B126"/>
    <mergeCell ref="A150:B150"/>
    <mergeCell ref="A152:A154"/>
    <mergeCell ref="B152:B154"/>
    <mergeCell ref="A166:B166"/>
    <mergeCell ref="A168:A170"/>
    <mergeCell ref="B168:B170"/>
    <mergeCell ref="A183:B183"/>
    <mergeCell ref="A185:A187"/>
    <mergeCell ref="B185:B187"/>
    <mergeCell ref="A193:B193"/>
    <mergeCell ref="A195:A197"/>
    <mergeCell ref="B195:B197"/>
    <mergeCell ref="A201:B201"/>
    <mergeCell ref="A203:A205"/>
    <mergeCell ref="B203:B205"/>
    <mergeCell ref="A237:B237"/>
    <mergeCell ref="A239:A241"/>
    <mergeCell ref="B239:B241"/>
    <mergeCell ref="A285:B285"/>
    <mergeCell ref="A287:A289"/>
    <mergeCell ref="B287:B289"/>
    <mergeCell ref="A336:B336"/>
    <mergeCell ref="A338:A340"/>
    <mergeCell ref="A353:B353"/>
    <mergeCell ref="A355:A357"/>
    <mergeCell ref="A372:B372"/>
    <mergeCell ref="A373:A375"/>
    <mergeCell ref="A384:B384"/>
    <mergeCell ref="A386:A388"/>
    <mergeCell ref="B386:B388"/>
    <mergeCell ref="A402:B402"/>
    <mergeCell ref="A404:A406"/>
    <mergeCell ref="B404:B406"/>
    <mergeCell ref="A410:B410"/>
    <mergeCell ref="A412:A414"/>
    <mergeCell ref="B412:B414"/>
    <mergeCell ref="A419:B419"/>
    <mergeCell ref="A421:A423"/>
    <mergeCell ref="B421:B423"/>
    <mergeCell ref="A427:B427"/>
    <mergeCell ref="A429:A431"/>
    <mergeCell ref="B429:B431"/>
    <mergeCell ref="A437:B437"/>
    <mergeCell ref="A439:A441"/>
    <mergeCell ref="B439:B441"/>
    <mergeCell ref="A447:A449"/>
    <mergeCell ref="B447:B449"/>
    <mergeCell ref="A455:A457"/>
    <mergeCell ref="B455:B457"/>
    <mergeCell ref="A461:B461"/>
    <mergeCell ref="A463:A465"/>
    <mergeCell ref="B463:B465"/>
    <mergeCell ref="A471:B471"/>
    <mergeCell ref="A473:A475"/>
    <mergeCell ref="B473:B475"/>
    <mergeCell ref="A496:B496"/>
    <mergeCell ref="A565:B565"/>
    <mergeCell ref="A567:A569"/>
    <mergeCell ref="B567:B569"/>
    <mergeCell ref="A498:A500"/>
    <mergeCell ref="B498:B500"/>
    <mergeCell ref="A510:B510"/>
    <mergeCell ref="A512:A514"/>
    <mergeCell ref="B512:B514"/>
  </mergeCells>
  <printOptions/>
  <pageMargins left="0.75" right="0.75" top="1" bottom="1" header="0.5" footer="0.5"/>
  <pageSetup horizontalDpi="600" verticalDpi="600" orientation="portrait" paperSize="9" scale="45" r:id="rId1"/>
  <rowBreaks count="11" manualBreakCount="11">
    <brk id="53" max="255" man="1"/>
    <brk id="108" max="255" man="1"/>
    <brk id="149" max="255" man="1"/>
    <brk id="200" max="255" man="1"/>
    <brk id="235" max="255" man="1"/>
    <brk id="283" max="255" man="1"/>
    <brk id="335" max="255" man="1"/>
    <brk id="382" max="255" man="1"/>
    <brk id="436" max="4" man="1"/>
    <brk id="494" max="255" man="1"/>
    <brk id="5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B15" sqref="B15"/>
    </sheetView>
  </sheetViews>
  <sheetFormatPr defaultColWidth="9.140625" defaultRowHeight="23.25" customHeight="1"/>
  <cols>
    <col min="1" max="1" width="51.57421875" style="0" customWidth="1"/>
    <col min="2" max="2" width="13.00390625" style="0" customWidth="1"/>
  </cols>
  <sheetData>
    <row r="1" spans="1:2" ht="23.25" customHeight="1">
      <c r="A1" s="85" t="s">
        <v>374</v>
      </c>
      <c r="B1" s="6"/>
    </row>
    <row r="2" spans="1:2" ht="23.25" customHeight="1">
      <c r="A2" s="71" t="s">
        <v>351</v>
      </c>
      <c r="B2" s="6"/>
    </row>
    <row r="3" spans="1:2" ht="31.5" customHeight="1">
      <c r="A3" s="72" t="s">
        <v>352</v>
      </c>
      <c r="B3" s="73"/>
    </row>
    <row r="4" spans="1:2" ht="23.25" customHeight="1">
      <c r="A4" s="72"/>
      <c r="B4" s="73"/>
    </row>
    <row r="5" spans="1:2" ht="23.25" customHeight="1">
      <c r="A5" s="199" t="s">
        <v>2</v>
      </c>
      <c r="B5" s="171" t="s">
        <v>162</v>
      </c>
    </row>
    <row r="6" spans="1:2" ht="23.25" customHeight="1">
      <c r="A6" s="170"/>
      <c r="B6" s="172"/>
    </row>
    <row r="7" spans="1:2" ht="23.25" customHeight="1">
      <c r="A7" s="170"/>
      <c r="B7" s="173"/>
    </row>
    <row r="8" spans="1:2" ht="23.25" customHeight="1">
      <c r="A8" s="74" t="s">
        <v>353</v>
      </c>
      <c r="B8" s="75">
        <v>11224</v>
      </c>
    </row>
    <row r="9" spans="1:2" ht="23.25" customHeight="1">
      <c r="A9" s="74" t="s">
        <v>354</v>
      </c>
      <c r="B9" s="75">
        <v>485</v>
      </c>
    </row>
    <row r="10" spans="1:2" ht="23.25" customHeight="1">
      <c r="A10" s="74" t="s">
        <v>355</v>
      </c>
      <c r="B10" s="75">
        <v>580</v>
      </c>
    </row>
    <row r="11" spans="1:2" ht="23.25" customHeight="1">
      <c r="A11" s="76" t="s">
        <v>356</v>
      </c>
      <c r="B11" s="77">
        <f>SUM(B8:B10)</f>
        <v>12289</v>
      </c>
    </row>
    <row r="12" spans="1:2" ht="30" customHeight="1">
      <c r="A12" s="78" t="s">
        <v>357</v>
      </c>
      <c r="B12" s="75"/>
    </row>
    <row r="13" spans="1:3" ht="23.25" customHeight="1">
      <c r="A13" s="79" t="s">
        <v>358</v>
      </c>
      <c r="B13" s="75">
        <v>375</v>
      </c>
      <c r="C13" t="s">
        <v>375</v>
      </c>
    </row>
    <row r="14" spans="1:2" ht="23.25" customHeight="1">
      <c r="A14" s="79" t="s">
        <v>166</v>
      </c>
      <c r="B14" s="75">
        <v>1008</v>
      </c>
    </row>
    <row r="15" spans="1:2" ht="23.25" customHeight="1">
      <c r="A15" s="79" t="s">
        <v>513</v>
      </c>
      <c r="B15" s="75">
        <v>191</v>
      </c>
    </row>
    <row r="16" spans="1:2" ht="23.25" customHeight="1">
      <c r="A16" s="79" t="s">
        <v>359</v>
      </c>
      <c r="B16" s="75">
        <v>120</v>
      </c>
    </row>
    <row r="17" spans="1:2" ht="23.25" customHeight="1">
      <c r="A17" s="79" t="s">
        <v>360</v>
      </c>
      <c r="B17" s="75">
        <v>100</v>
      </c>
    </row>
    <row r="18" spans="1:2" ht="23.25" customHeight="1">
      <c r="A18" s="80" t="s">
        <v>361</v>
      </c>
      <c r="B18" s="77">
        <f>SUM(B13:B17)</f>
        <v>1794</v>
      </c>
    </row>
    <row r="19" spans="1:2" ht="23.25" customHeight="1">
      <c r="A19" s="80" t="s">
        <v>167</v>
      </c>
      <c r="B19" s="77">
        <f>SUM(B18+B11)</f>
        <v>14083</v>
      </c>
    </row>
    <row r="20" spans="1:2" ht="23.25" customHeight="1">
      <c r="A20" s="81" t="s">
        <v>206</v>
      </c>
      <c r="B20" s="75">
        <v>2949</v>
      </c>
    </row>
    <row r="21" spans="1:2" ht="23.25" customHeight="1">
      <c r="A21" s="81" t="s">
        <v>168</v>
      </c>
      <c r="B21" s="75">
        <v>369</v>
      </c>
    </row>
    <row r="22" spans="1:2" ht="23.25" customHeight="1">
      <c r="A22" s="79" t="s">
        <v>362</v>
      </c>
      <c r="B22" s="75">
        <v>50</v>
      </c>
    </row>
    <row r="23" spans="1:2" ht="23.25" customHeight="1">
      <c r="A23" s="79" t="s">
        <v>363</v>
      </c>
      <c r="B23" s="75">
        <v>50</v>
      </c>
    </row>
    <row r="24" spans="1:2" ht="23.25" customHeight="1">
      <c r="A24" s="80" t="s">
        <v>169</v>
      </c>
      <c r="B24" s="77">
        <f>SUM(B20:B23)</f>
        <v>3418</v>
      </c>
    </row>
    <row r="25" spans="1:2" ht="23.25" customHeight="1">
      <c r="A25" s="79" t="s">
        <v>171</v>
      </c>
      <c r="B25" s="82">
        <v>400</v>
      </c>
    </row>
    <row r="26" spans="1:2" ht="23.25" customHeight="1">
      <c r="A26" s="79" t="s">
        <v>364</v>
      </c>
      <c r="B26" s="75">
        <v>20</v>
      </c>
    </row>
    <row r="27" spans="1:2" ht="23.25" customHeight="1">
      <c r="A27" s="79" t="s">
        <v>365</v>
      </c>
      <c r="B27" s="82">
        <v>250</v>
      </c>
    </row>
    <row r="28" spans="1:2" ht="23.25" customHeight="1">
      <c r="A28" s="79" t="s">
        <v>366</v>
      </c>
      <c r="B28" s="83">
        <v>100</v>
      </c>
    </row>
    <row r="29" spans="1:2" ht="23.25" customHeight="1">
      <c r="A29" s="79" t="s">
        <v>367</v>
      </c>
      <c r="B29" s="75">
        <v>10</v>
      </c>
    </row>
    <row r="30" spans="1:2" ht="23.25" customHeight="1">
      <c r="A30" s="79" t="s">
        <v>368</v>
      </c>
      <c r="B30" s="83">
        <v>200</v>
      </c>
    </row>
    <row r="31" spans="1:2" ht="23.25" customHeight="1">
      <c r="A31" s="78" t="s">
        <v>369</v>
      </c>
      <c r="B31" s="77">
        <f>SUM(B25:B30)</f>
        <v>980</v>
      </c>
    </row>
    <row r="32" spans="1:4" ht="23.25" customHeight="1">
      <c r="A32" s="79" t="s">
        <v>370</v>
      </c>
      <c r="B32" s="75">
        <v>200</v>
      </c>
      <c r="D32" s="75"/>
    </row>
    <row r="33" spans="1:4" ht="23.25" customHeight="1">
      <c r="A33" s="79" t="s">
        <v>278</v>
      </c>
      <c r="B33" s="75">
        <v>250</v>
      </c>
      <c r="D33" s="75"/>
    </row>
    <row r="34" spans="1:4" ht="23.25" customHeight="1">
      <c r="A34" s="79" t="s">
        <v>228</v>
      </c>
      <c r="B34" s="75">
        <v>200</v>
      </c>
      <c r="D34" s="75"/>
    </row>
    <row r="35" spans="1:4" ht="23.25" customHeight="1">
      <c r="A35" s="79" t="s">
        <v>371</v>
      </c>
      <c r="B35" s="75">
        <v>11</v>
      </c>
      <c r="D35" s="75"/>
    </row>
    <row r="36" spans="1:4" ht="23.25" customHeight="1">
      <c r="A36" s="79" t="s">
        <v>282</v>
      </c>
      <c r="B36" s="83">
        <v>500</v>
      </c>
      <c r="D36" s="83"/>
    </row>
    <row r="37" spans="1:4" ht="23.25" customHeight="1">
      <c r="A37" s="79" t="s">
        <v>176</v>
      </c>
      <c r="B37" s="83">
        <v>650</v>
      </c>
      <c r="D37" s="83"/>
    </row>
    <row r="38" spans="1:4" ht="23.25" customHeight="1">
      <c r="A38" s="79" t="s">
        <v>178</v>
      </c>
      <c r="B38" s="75">
        <v>754</v>
      </c>
      <c r="D38" s="86"/>
    </row>
    <row r="39" spans="1:2" ht="23.25" customHeight="1">
      <c r="A39" s="79" t="s">
        <v>372</v>
      </c>
      <c r="B39" s="75">
        <v>100</v>
      </c>
    </row>
    <row r="40" spans="1:2" ht="23.25" customHeight="1">
      <c r="A40" s="79" t="s">
        <v>373</v>
      </c>
      <c r="B40" s="75">
        <v>75</v>
      </c>
    </row>
    <row r="41" spans="1:2" ht="23.25" customHeight="1">
      <c r="A41" s="79" t="s">
        <v>241</v>
      </c>
      <c r="B41" s="75">
        <v>70</v>
      </c>
    </row>
    <row r="42" spans="1:2" ht="23.25" customHeight="1">
      <c r="A42" s="78" t="s">
        <v>231</v>
      </c>
      <c r="B42" s="77">
        <f>SUM(B32:B41)</f>
        <v>2810</v>
      </c>
    </row>
    <row r="43" spans="1:2" ht="23.25" customHeight="1">
      <c r="A43" s="80" t="s">
        <v>189</v>
      </c>
      <c r="B43" s="77">
        <f>SUM(B42,(B31))</f>
        <v>3790</v>
      </c>
    </row>
    <row r="44" spans="1:2" ht="23.25" customHeight="1">
      <c r="A44" s="84" t="s">
        <v>193</v>
      </c>
      <c r="B44" s="77">
        <f>SUM(B43,B24,B19)</f>
        <v>21291</v>
      </c>
    </row>
  </sheetData>
  <mergeCells count="2">
    <mergeCell ref="A5:A7"/>
    <mergeCell ref="B5:B7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0">
      <selection activeCell="E6" sqref="E6"/>
    </sheetView>
  </sheetViews>
  <sheetFormatPr defaultColWidth="9.140625" defaultRowHeight="12.75"/>
  <cols>
    <col min="1" max="1" width="37.140625" style="0" customWidth="1"/>
    <col min="6" max="6" width="11.140625" style="0" customWidth="1"/>
    <col min="7" max="7" width="10.7109375" style="0" customWidth="1"/>
  </cols>
  <sheetData>
    <row r="1" spans="1:9" ht="15.75">
      <c r="A1" s="113" t="s">
        <v>396</v>
      </c>
      <c r="B1" s="113"/>
      <c r="C1" s="114"/>
      <c r="D1" s="115"/>
      <c r="E1" s="114"/>
      <c r="F1" s="175" t="s">
        <v>436</v>
      </c>
      <c r="G1" s="178"/>
      <c r="H1" s="178"/>
      <c r="I1" s="178"/>
    </row>
    <row r="2" spans="1:8" ht="15.75">
      <c r="A2" s="174" t="s">
        <v>437</v>
      </c>
      <c r="B2" s="174"/>
      <c r="C2" s="174"/>
      <c r="D2" s="174"/>
      <c r="E2" s="174"/>
      <c r="F2" s="174"/>
      <c r="G2" s="174"/>
      <c r="H2" s="116"/>
    </row>
    <row r="3" spans="1:8" ht="12.75">
      <c r="A3" s="117"/>
      <c r="B3" s="89"/>
      <c r="C3" s="89"/>
      <c r="D3" s="89"/>
      <c r="E3" s="89"/>
      <c r="F3" s="89"/>
      <c r="G3" s="89"/>
      <c r="H3" s="89"/>
    </row>
    <row r="4" spans="1:9" ht="51">
      <c r="A4" s="118" t="s">
        <v>397</v>
      </c>
      <c r="B4" s="119" t="s">
        <v>395</v>
      </c>
      <c r="C4" s="119" t="s">
        <v>398</v>
      </c>
      <c r="D4" s="120" t="s">
        <v>394</v>
      </c>
      <c r="E4" s="120" t="s">
        <v>400</v>
      </c>
      <c r="F4" s="120" t="s">
        <v>399</v>
      </c>
      <c r="G4" s="120" t="s">
        <v>401</v>
      </c>
      <c r="H4" s="120" t="s">
        <v>435</v>
      </c>
      <c r="I4" s="120" t="s">
        <v>7</v>
      </c>
    </row>
    <row r="5" spans="1:9" ht="12.75">
      <c r="A5" s="121" t="s">
        <v>402</v>
      </c>
      <c r="B5" s="122">
        <v>5948</v>
      </c>
      <c r="C5" s="122">
        <v>1729</v>
      </c>
      <c r="D5" s="122">
        <v>6187</v>
      </c>
      <c r="E5" s="122">
        <v>2530</v>
      </c>
      <c r="F5" s="122">
        <v>2622</v>
      </c>
      <c r="G5" s="122"/>
      <c r="H5" s="122"/>
      <c r="I5" s="123">
        <f>SUM(B5:H5)</f>
        <v>19016</v>
      </c>
    </row>
    <row r="6" spans="1:9" ht="12.75">
      <c r="A6" s="124" t="s">
        <v>194</v>
      </c>
      <c r="B6" s="125"/>
      <c r="C6" s="125"/>
      <c r="D6" s="125"/>
      <c r="E6" s="125"/>
      <c r="F6" s="122">
        <v>1000</v>
      </c>
      <c r="G6" s="122"/>
      <c r="H6" s="122"/>
      <c r="I6" s="123">
        <f aca="true" t="shared" si="0" ref="I6:I40">SUM(B6:H6)</f>
        <v>1000</v>
      </c>
    </row>
    <row r="7" spans="1:9" ht="12.75">
      <c r="A7" s="124" t="s">
        <v>403</v>
      </c>
      <c r="B7" s="125"/>
      <c r="C7" s="125"/>
      <c r="D7" s="125"/>
      <c r="E7" s="125"/>
      <c r="F7" s="122">
        <v>325</v>
      </c>
      <c r="G7" s="122"/>
      <c r="H7" s="122"/>
      <c r="I7" s="123">
        <f t="shared" si="0"/>
        <v>325</v>
      </c>
    </row>
    <row r="8" spans="1:9" ht="12.75">
      <c r="A8" s="124" t="s">
        <v>404</v>
      </c>
      <c r="B8" s="125"/>
      <c r="C8" s="125"/>
      <c r="D8" s="125">
        <v>3205</v>
      </c>
      <c r="E8" s="125"/>
      <c r="F8" s="122"/>
      <c r="G8" s="122"/>
      <c r="H8" s="122"/>
      <c r="I8" s="123">
        <f t="shared" si="0"/>
        <v>3205</v>
      </c>
    </row>
    <row r="9" spans="1:9" ht="12.75">
      <c r="A9" s="121" t="s">
        <v>405</v>
      </c>
      <c r="B9" s="122"/>
      <c r="C9" s="122"/>
      <c r="D9" s="122">
        <v>11712</v>
      </c>
      <c r="E9" s="122"/>
      <c r="F9" s="122"/>
      <c r="G9" s="122"/>
      <c r="H9" s="122"/>
      <c r="I9" s="123">
        <f t="shared" si="0"/>
        <v>11712</v>
      </c>
    </row>
    <row r="10" spans="1:9" ht="12.75">
      <c r="A10" s="121" t="s">
        <v>406</v>
      </c>
      <c r="B10" s="122"/>
      <c r="C10" s="122"/>
      <c r="D10" s="122">
        <v>859</v>
      </c>
      <c r="E10" s="122"/>
      <c r="F10" s="122"/>
      <c r="G10" s="122"/>
      <c r="H10" s="122"/>
      <c r="I10" s="123">
        <f t="shared" si="0"/>
        <v>859</v>
      </c>
    </row>
    <row r="11" spans="1:9" ht="12.75">
      <c r="A11" s="121" t="s">
        <v>407</v>
      </c>
      <c r="B11" s="122"/>
      <c r="C11" s="122"/>
      <c r="D11" s="122">
        <v>1397</v>
      </c>
      <c r="E11" s="122"/>
      <c r="F11" s="122"/>
      <c r="G11" s="122"/>
      <c r="H11" s="122"/>
      <c r="I11" s="123">
        <f t="shared" si="0"/>
        <v>1397</v>
      </c>
    </row>
    <row r="12" spans="1:9" ht="12.75">
      <c r="A12" s="121" t="s">
        <v>408</v>
      </c>
      <c r="B12" s="122">
        <v>2253</v>
      </c>
      <c r="C12" s="122">
        <v>595</v>
      </c>
      <c r="D12" s="122">
        <v>1363</v>
      </c>
      <c r="E12" s="122"/>
      <c r="F12" s="122"/>
      <c r="G12" s="122"/>
      <c r="H12" s="122"/>
      <c r="I12" s="123">
        <f t="shared" si="0"/>
        <v>4211</v>
      </c>
    </row>
    <row r="13" spans="1:9" ht="12.75">
      <c r="A13" s="121" t="s">
        <v>438</v>
      </c>
      <c r="B13" s="122">
        <v>4446</v>
      </c>
      <c r="C13" s="122">
        <v>1200</v>
      </c>
      <c r="D13" s="122">
        <v>3150</v>
      </c>
      <c r="E13" s="122"/>
      <c r="F13" s="122"/>
      <c r="G13" s="122"/>
      <c r="H13" s="122"/>
      <c r="I13" s="123">
        <f t="shared" si="0"/>
        <v>8796</v>
      </c>
    </row>
    <row r="14" spans="1:9" ht="12.75">
      <c r="A14" s="121" t="s">
        <v>409</v>
      </c>
      <c r="B14" s="122"/>
      <c r="C14" s="122"/>
      <c r="D14" s="122">
        <v>781</v>
      </c>
      <c r="E14" s="122"/>
      <c r="F14" s="122"/>
      <c r="G14" s="122"/>
      <c r="H14" s="122"/>
      <c r="I14" s="123">
        <f t="shared" si="0"/>
        <v>781</v>
      </c>
    </row>
    <row r="15" spans="1:9" ht="12.75">
      <c r="A15" s="121" t="s">
        <v>410</v>
      </c>
      <c r="B15" s="122"/>
      <c r="C15" s="122"/>
      <c r="D15" s="122">
        <v>762</v>
      </c>
      <c r="E15" s="122"/>
      <c r="F15" s="122"/>
      <c r="G15" s="122"/>
      <c r="H15" s="122"/>
      <c r="I15" s="123">
        <f t="shared" si="0"/>
        <v>762</v>
      </c>
    </row>
    <row r="16" spans="1:9" ht="12.75">
      <c r="A16" s="121" t="s">
        <v>411</v>
      </c>
      <c r="B16" s="122">
        <v>9257</v>
      </c>
      <c r="C16" s="122">
        <v>2402</v>
      </c>
      <c r="D16" s="122">
        <v>1578</v>
      </c>
      <c r="E16" s="122"/>
      <c r="F16" s="122"/>
      <c r="G16" s="122"/>
      <c r="H16" s="122"/>
      <c r="I16" s="123">
        <f t="shared" si="0"/>
        <v>13237</v>
      </c>
    </row>
    <row r="17" spans="1:9" ht="12.75">
      <c r="A17" s="121" t="s">
        <v>412</v>
      </c>
      <c r="B17" s="122">
        <v>11036</v>
      </c>
      <c r="C17" s="122">
        <v>3311</v>
      </c>
      <c r="D17" s="122">
        <v>4180</v>
      </c>
      <c r="E17" s="122"/>
      <c r="F17" s="122"/>
      <c r="G17" s="122"/>
      <c r="H17" s="122"/>
      <c r="I17" s="123">
        <f t="shared" si="0"/>
        <v>18527</v>
      </c>
    </row>
    <row r="18" spans="1:9" ht="12.75">
      <c r="A18" s="121" t="s">
        <v>413</v>
      </c>
      <c r="B18" s="122">
        <v>18694</v>
      </c>
      <c r="C18" s="122">
        <v>5389</v>
      </c>
      <c r="D18" s="122">
        <v>4391</v>
      </c>
      <c r="E18" s="122">
        <v>11380</v>
      </c>
      <c r="F18" s="122"/>
      <c r="G18" s="122"/>
      <c r="H18" s="122"/>
      <c r="I18" s="123">
        <f t="shared" si="0"/>
        <v>39854</v>
      </c>
    </row>
    <row r="19" spans="1:9" ht="12.75">
      <c r="A19" s="121" t="s">
        <v>414</v>
      </c>
      <c r="B19" s="122">
        <v>1561</v>
      </c>
      <c r="C19" s="122">
        <v>395</v>
      </c>
      <c r="D19" s="122">
        <v>10</v>
      </c>
      <c r="E19" s="122"/>
      <c r="F19" s="122"/>
      <c r="G19" s="122"/>
      <c r="H19" s="122"/>
      <c r="I19" s="123">
        <f t="shared" si="0"/>
        <v>1966</v>
      </c>
    </row>
    <row r="20" spans="1:9" ht="12.75">
      <c r="A20" s="126" t="s">
        <v>415</v>
      </c>
      <c r="B20" s="127">
        <v>1867</v>
      </c>
      <c r="C20" s="127">
        <v>468</v>
      </c>
      <c r="D20" s="127">
        <v>30</v>
      </c>
      <c r="E20" s="127"/>
      <c r="F20" s="122"/>
      <c r="G20" s="122"/>
      <c r="H20" s="122"/>
      <c r="I20" s="123">
        <f t="shared" si="0"/>
        <v>2365</v>
      </c>
    </row>
    <row r="21" spans="1:9" ht="12.75">
      <c r="A21" s="121" t="s">
        <v>416</v>
      </c>
      <c r="B21" s="122"/>
      <c r="C21" s="122"/>
      <c r="D21" s="122">
        <v>1860</v>
      </c>
      <c r="E21" s="122"/>
      <c r="F21" s="122"/>
      <c r="G21" s="122"/>
      <c r="H21" s="122"/>
      <c r="I21" s="123">
        <f t="shared" si="0"/>
        <v>1860</v>
      </c>
    </row>
    <row r="22" spans="1:9" ht="12.75">
      <c r="A22" s="121" t="s">
        <v>417</v>
      </c>
      <c r="B22" s="122">
        <v>1424</v>
      </c>
      <c r="C22" s="122">
        <v>371</v>
      </c>
      <c r="D22" s="122">
        <v>160</v>
      </c>
      <c r="E22" s="122"/>
      <c r="F22" s="122"/>
      <c r="G22" s="122"/>
      <c r="H22" s="122"/>
      <c r="I22" s="123">
        <f t="shared" si="0"/>
        <v>1955</v>
      </c>
    </row>
    <row r="23" spans="1:9" ht="12.75">
      <c r="A23" s="121" t="s">
        <v>18</v>
      </c>
      <c r="B23" s="122"/>
      <c r="C23" s="122"/>
      <c r="D23" s="122"/>
      <c r="E23" s="122"/>
      <c r="F23" s="122"/>
      <c r="G23" s="122">
        <v>300</v>
      </c>
      <c r="H23" s="122"/>
      <c r="I23" s="123">
        <f t="shared" si="0"/>
        <v>300</v>
      </c>
    </row>
    <row r="24" spans="1:9" ht="12.75">
      <c r="A24" s="126" t="s">
        <v>418</v>
      </c>
      <c r="B24" s="127"/>
      <c r="C24" s="127"/>
      <c r="D24" s="127"/>
      <c r="E24" s="127"/>
      <c r="F24" s="122"/>
      <c r="G24" s="122">
        <v>950</v>
      </c>
      <c r="H24" s="122"/>
      <c r="I24" s="123">
        <f t="shared" si="0"/>
        <v>950</v>
      </c>
    </row>
    <row r="25" spans="1:9" ht="12.75">
      <c r="A25" s="126" t="s">
        <v>419</v>
      </c>
      <c r="B25" s="127"/>
      <c r="C25" s="127"/>
      <c r="D25" s="127"/>
      <c r="E25" s="127"/>
      <c r="F25" s="122"/>
      <c r="G25" s="122">
        <v>500</v>
      </c>
      <c r="H25" s="122"/>
      <c r="I25" s="123">
        <f t="shared" si="0"/>
        <v>500</v>
      </c>
    </row>
    <row r="26" spans="1:9" ht="12.75">
      <c r="A26" s="121" t="s">
        <v>420</v>
      </c>
      <c r="B26" s="122"/>
      <c r="C26" s="122"/>
      <c r="D26" s="122"/>
      <c r="E26" s="122"/>
      <c r="F26" s="122"/>
      <c r="G26" s="122">
        <v>300</v>
      </c>
      <c r="H26" s="122"/>
      <c r="I26" s="123">
        <f t="shared" si="0"/>
        <v>300</v>
      </c>
    </row>
    <row r="27" spans="1:9" ht="12.75">
      <c r="A27" s="121" t="s">
        <v>421</v>
      </c>
      <c r="B27" s="122"/>
      <c r="C27" s="122"/>
      <c r="D27" s="122"/>
      <c r="E27" s="122"/>
      <c r="F27" s="122"/>
      <c r="G27" s="122">
        <v>50</v>
      </c>
      <c r="H27" s="122"/>
      <c r="I27" s="123">
        <f t="shared" si="0"/>
        <v>50</v>
      </c>
    </row>
    <row r="28" spans="1:9" ht="12.75">
      <c r="A28" s="121" t="s">
        <v>422</v>
      </c>
      <c r="B28" s="122"/>
      <c r="C28" s="122"/>
      <c r="D28" s="122"/>
      <c r="E28" s="122"/>
      <c r="F28" s="122"/>
      <c r="G28" s="122">
        <v>160</v>
      </c>
      <c r="H28" s="122"/>
      <c r="I28" s="123">
        <f t="shared" si="0"/>
        <v>160</v>
      </c>
    </row>
    <row r="29" spans="1:9" ht="12.75">
      <c r="A29" s="121" t="s">
        <v>423</v>
      </c>
      <c r="B29" s="122"/>
      <c r="C29" s="122"/>
      <c r="D29" s="122"/>
      <c r="E29" s="122"/>
      <c r="F29" s="122"/>
      <c r="G29" s="122">
        <v>100</v>
      </c>
      <c r="H29" s="122"/>
      <c r="I29" s="123">
        <f t="shared" si="0"/>
        <v>100</v>
      </c>
    </row>
    <row r="30" spans="1:9" ht="12.75">
      <c r="A30" s="121" t="s">
        <v>424</v>
      </c>
      <c r="B30" s="122"/>
      <c r="C30" s="122"/>
      <c r="D30" s="122"/>
      <c r="E30" s="122"/>
      <c r="F30" s="122"/>
      <c r="G30" s="122">
        <v>1056</v>
      </c>
      <c r="H30" s="122"/>
      <c r="I30" s="123">
        <f t="shared" si="0"/>
        <v>1056</v>
      </c>
    </row>
    <row r="31" spans="1:9" ht="12.75">
      <c r="A31" s="121" t="s">
        <v>425</v>
      </c>
      <c r="B31" s="122">
        <v>1437</v>
      </c>
      <c r="C31" s="122">
        <v>366</v>
      </c>
      <c r="D31" s="122">
        <v>1808</v>
      </c>
      <c r="E31" s="122"/>
      <c r="F31" s="122"/>
      <c r="G31" s="122"/>
      <c r="H31" s="122"/>
      <c r="I31" s="123">
        <f t="shared" si="0"/>
        <v>3611</v>
      </c>
    </row>
    <row r="32" spans="1:9" ht="12.75">
      <c r="A32" s="121" t="s">
        <v>426</v>
      </c>
      <c r="B32" s="122">
        <v>153</v>
      </c>
      <c r="C32" s="122">
        <v>41</v>
      </c>
      <c r="D32" s="122">
        <v>368</v>
      </c>
      <c r="E32" s="122"/>
      <c r="F32" s="122"/>
      <c r="G32" s="122"/>
      <c r="H32" s="122"/>
      <c r="I32" s="123">
        <f t="shared" si="0"/>
        <v>562</v>
      </c>
    </row>
    <row r="33" spans="1:9" ht="12.75">
      <c r="A33" s="121" t="s">
        <v>427</v>
      </c>
      <c r="B33" s="122"/>
      <c r="C33" s="122"/>
      <c r="D33" s="122">
        <v>584</v>
      </c>
      <c r="E33" s="122"/>
      <c r="F33" s="122"/>
      <c r="G33" s="122"/>
      <c r="H33" s="122"/>
      <c r="I33" s="123">
        <f t="shared" si="0"/>
        <v>584</v>
      </c>
    </row>
    <row r="34" spans="1:9" ht="12.75">
      <c r="A34" s="121" t="s">
        <v>428</v>
      </c>
      <c r="B34" s="122"/>
      <c r="C34" s="122"/>
      <c r="D34" s="122">
        <v>701</v>
      </c>
      <c r="E34" s="122">
        <v>9500</v>
      </c>
      <c r="F34" s="122">
        <v>412</v>
      </c>
      <c r="G34" s="122"/>
      <c r="H34" s="122"/>
      <c r="I34" s="123">
        <f t="shared" si="0"/>
        <v>10613</v>
      </c>
    </row>
    <row r="35" spans="1:9" ht="12.75">
      <c r="A35" s="121" t="s">
        <v>429</v>
      </c>
      <c r="B35" s="122"/>
      <c r="C35" s="122"/>
      <c r="D35" s="122"/>
      <c r="E35" s="122"/>
      <c r="F35" s="122"/>
      <c r="G35" s="122">
        <v>340</v>
      </c>
      <c r="H35" s="122"/>
      <c r="I35" s="123">
        <f t="shared" si="0"/>
        <v>340</v>
      </c>
    </row>
    <row r="36" spans="1:9" ht="12.75">
      <c r="A36" s="121" t="s">
        <v>430</v>
      </c>
      <c r="B36" s="122"/>
      <c r="C36" s="122"/>
      <c r="D36" s="122"/>
      <c r="E36" s="122"/>
      <c r="F36" s="122"/>
      <c r="G36" s="122">
        <v>445</v>
      </c>
      <c r="H36" s="122"/>
      <c r="I36" s="123">
        <f t="shared" si="0"/>
        <v>445</v>
      </c>
    </row>
    <row r="37" spans="1:9" ht="12.75">
      <c r="A37" s="126" t="s">
        <v>431</v>
      </c>
      <c r="B37" s="122"/>
      <c r="C37" s="122"/>
      <c r="D37" s="122"/>
      <c r="E37" s="122"/>
      <c r="F37" s="122"/>
      <c r="G37" s="122">
        <v>2500</v>
      </c>
      <c r="H37" s="122"/>
      <c r="I37" s="123">
        <f t="shared" si="0"/>
        <v>2500</v>
      </c>
    </row>
    <row r="38" spans="1:9" ht="12.75">
      <c r="A38" s="126" t="s">
        <v>432</v>
      </c>
      <c r="B38" s="122"/>
      <c r="C38" s="122"/>
      <c r="D38" s="122"/>
      <c r="E38" s="122"/>
      <c r="F38" s="122"/>
      <c r="G38" s="122">
        <v>6500</v>
      </c>
      <c r="H38" s="122"/>
      <c r="I38" s="123">
        <f t="shared" si="0"/>
        <v>6500</v>
      </c>
    </row>
    <row r="39" spans="1:9" ht="12.75">
      <c r="A39" s="126" t="s">
        <v>433</v>
      </c>
      <c r="B39" s="122">
        <v>14083</v>
      </c>
      <c r="C39" s="122">
        <v>3418</v>
      </c>
      <c r="D39" s="122">
        <v>3790</v>
      </c>
      <c r="E39" s="122"/>
      <c r="F39" s="122"/>
      <c r="G39" s="122"/>
      <c r="H39" s="122"/>
      <c r="I39" s="123">
        <f t="shared" si="0"/>
        <v>21291</v>
      </c>
    </row>
    <row r="40" spans="1:9" ht="12.75">
      <c r="A40" s="126" t="s">
        <v>434</v>
      </c>
      <c r="B40" s="122"/>
      <c r="C40" s="122"/>
      <c r="D40" s="122"/>
      <c r="E40" s="122"/>
      <c r="F40" s="122"/>
      <c r="G40" s="122">
        <v>40</v>
      </c>
      <c r="H40" s="122"/>
      <c r="I40" s="123">
        <f t="shared" si="0"/>
        <v>40</v>
      </c>
    </row>
    <row r="41" spans="1:9" ht="12.75">
      <c r="A41" s="128" t="s">
        <v>7</v>
      </c>
      <c r="B41" s="123">
        <f>SUM(B5:B40)</f>
        <v>72159</v>
      </c>
      <c r="C41" s="123">
        <f aca="true" t="shared" si="1" ref="C41:I41">SUM(C5:C40)</f>
        <v>19685</v>
      </c>
      <c r="D41" s="123">
        <f t="shared" si="1"/>
        <v>48876</v>
      </c>
      <c r="E41" s="123">
        <f t="shared" si="1"/>
        <v>23410</v>
      </c>
      <c r="F41" s="123">
        <f t="shared" si="1"/>
        <v>4359</v>
      </c>
      <c r="G41" s="123">
        <f t="shared" si="1"/>
        <v>13241</v>
      </c>
      <c r="H41" s="123">
        <f t="shared" si="1"/>
        <v>0</v>
      </c>
      <c r="I41" s="123">
        <f t="shared" si="1"/>
        <v>181730</v>
      </c>
    </row>
  </sheetData>
  <mergeCells count="2">
    <mergeCell ref="A2:G2"/>
    <mergeCell ref="F1:I1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9"/>
  <sheetViews>
    <sheetView view="pageBreakPreview" zoomScale="60" workbookViewId="0" topLeftCell="A65">
      <selection activeCell="W83" sqref="W83"/>
    </sheetView>
  </sheetViews>
  <sheetFormatPr defaultColWidth="9.140625" defaultRowHeight="23.25" customHeight="1"/>
  <cols>
    <col min="1" max="1" width="58.00390625" style="0" customWidth="1"/>
    <col min="2" max="2" width="19.421875" style="0" customWidth="1"/>
    <col min="3" max="4" width="10.7109375" style="0" bestFit="1" customWidth="1"/>
    <col min="5" max="5" width="12.8515625" style="0" customWidth="1"/>
    <col min="6" max="8" width="9.28125" style="0" bestFit="1" customWidth="1"/>
    <col min="9" max="9" width="11.421875" style="0" customWidth="1"/>
  </cols>
  <sheetData>
    <row r="1" spans="1:2" s="158" customFormat="1" ht="61.5" customHeight="1">
      <c r="A1" s="176" t="s">
        <v>521</v>
      </c>
      <c r="B1" s="176"/>
    </row>
    <row r="4" spans="1:2" ht="23.25" customHeight="1">
      <c r="A4" s="189" t="s">
        <v>246</v>
      </c>
      <c r="B4" s="189"/>
    </row>
    <row r="5" spans="1:2" ht="23.25" customHeight="1">
      <c r="A5" s="30"/>
      <c r="B5" s="31"/>
    </row>
    <row r="6" spans="1:2" ht="23.25" customHeight="1">
      <c r="A6" s="190" t="s">
        <v>2</v>
      </c>
      <c r="B6" s="188" t="s">
        <v>162</v>
      </c>
    </row>
    <row r="7" spans="1:2" ht="23.25" customHeight="1">
      <c r="A7" s="191"/>
      <c r="B7" s="188"/>
    </row>
    <row r="8" spans="1:2" ht="23.25" customHeight="1">
      <c r="A8" s="191"/>
      <c r="B8" s="188"/>
    </row>
    <row r="9" spans="1:2" ht="23.25" customHeight="1">
      <c r="A9" s="33" t="s">
        <v>247</v>
      </c>
      <c r="B9" s="34">
        <v>8276</v>
      </c>
    </row>
    <row r="10" spans="1:2" ht="23.25" customHeight="1">
      <c r="A10" s="33" t="s">
        <v>248</v>
      </c>
      <c r="B10" s="34">
        <v>312</v>
      </c>
    </row>
    <row r="11" spans="1:2" ht="23.25" customHeight="1">
      <c r="A11" s="35" t="s">
        <v>249</v>
      </c>
      <c r="B11" s="36">
        <f>SUM(B9:B10)</f>
        <v>8588</v>
      </c>
    </row>
    <row r="12" spans="1:2" ht="23.25" customHeight="1">
      <c r="A12" s="33" t="s">
        <v>250</v>
      </c>
      <c r="B12" s="34">
        <v>60</v>
      </c>
    </row>
    <row r="13" spans="1:2" ht="23.25" customHeight="1">
      <c r="A13" s="33" t="s">
        <v>251</v>
      </c>
      <c r="B13" s="34">
        <v>60</v>
      </c>
    </row>
    <row r="14" spans="1:2" ht="23.25" customHeight="1">
      <c r="A14" s="33" t="s">
        <v>268</v>
      </c>
      <c r="B14" s="34">
        <v>189</v>
      </c>
    </row>
    <row r="15" spans="1:2" ht="23.25" customHeight="1">
      <c r="A15" s="33" t="s">
        <v>253</v>
      </c>
      <c r="B15" s="34">
        <v>360</v>
      </c>
    </row>
    <row r="16" spans="1:2" ht="23.25" customHeight="1">
      <c r="A16" s="46" t="s">
        <v>254</v>
      </c>
      <c r="B16" s="47">
        <f>SUM(B12:B15)</f>
        <v>669</v>
      </c>
    </row>
    <row r="17" spans="1:2" ht="23.25" customHeight="1">
      <c r="A17" s="35" t="s">
        <v>255</v>
      </c>
      <c r="B17" s="36">
        <f>B11+B16</f>
        <v>9257</v>
      </c>
    </row>
    <row r="18" spans="1:2" ht="23.25" customHeight="1">
      <c r="A18" s="33" t="s">
        <v>382</v>
      </c>
      <c r="B18" s="34">
        <v>2135</v>
      </c>
    </row>
    <row r="19" spans="1:2" ht="23.25" customHeight="1">
      <c r="A19" s="33" t="s">
        <v>168</v>
      </c>
      <c r="B19" s="34">
        <v>267</v>
      </c>
    </row>
    <row r="20" spans="1:2" ht="23.25" customHeight="1">
      <c r="A20" s="35" t="s">
        <v>256</v>
      </c>
      <c r="B20" s="36">
        <f>SUM(B18:B19)</f>
        <v>2402</v>
      </c>
    </row>
    <row r="21" spans="1:2" ht="23.25" customHeight="1">
      <c r="A21" s="33" t="s">
        <v>171</v>
      </c>
      <c r="B21" s="34">
        <v>50</v>
      </c>
    </row>
    <row r="22" spans="1:2" ht="23.25" customHeight="1">
      <c r="A22" s="33" t="s">
        <v>257</v>
      </c>
      <c r="B22" s="34">
        <v>40</v>
      </c>
    </row>
    <row r="23" spans="1:2" ht="23.25" customHeight="1">
      <c r="A23" s="33" t="s">
        <v>172</v>
      </c>
      <c r="B23" s="34">
        <v>100</v>
      </c>
    </row>
    <row r="24" spans="1:2" ht="23.25" customHeight="1">
      <c r="A24" s="33" t="s">
        <v>208</v>
      </c>
      <c r="B24" s="34">
        <v>60</v>
      </c>
    </row>
    <row r="25" spans="1:2" ht="23.25" customHeight="1">
      <c r="A25" s="33" t="s">
        <v>238</v>
      </c>
      <c r="B25" s="34">
        <v>30</v>
      </c>
    </row>
    <row r="26" spans="1:2" ht="23.25" customHeight="1">
      <c r="A26" s="33" t="s">
        <v>237</v>
      </c>
      <c r="B26" s="34">
        <v>140</v>
      </c>
    </row>
    <row r="27" spans="1:2" ht="23.25" customHeight="1">
      <c r="A27" s="33" t="s">
        <v>383</v>
      </c>
      <c r="B27" s="34">
        <v>320</v>
      </c>
    </row>
    <row r="28" spans="1:2" ht="23.25" customHeight="1">
      <c r="A28" s="33" t="s">
        <v>258</v>
      </c>
      <c r="B28" s="34">
        <v>100</v>
      </c>
    </row>
    <row r="29" spans="1:2" ht="23.25" customHeight="1">
      <c r="A29" s="33" t="s">
        <v>259</v>
      </c>
      <c r="B29" s="34">
        <v>80</v>
      </c>
    </row>
    <row r="30" spans="1:2" ht="23.25" customHeight="1">
      <c r="A30" s="33" t="s">
        <v>260</v>
      </c>
      <c r="B30" s="34">
        <v>100</v>
      </c>
    </row>
    <row r="31" spans="1:2" ht="23.25" customHeight="1">
      <c r="A31" s="33" t="s">
        <v>178</v>
      </c>
      <c r="B31" s="34">
        <v>348</v>
      </c>
    </row>
    <row r="32" spans="1:2" ht="23.25" customHeight="1">
      <c r="A32" s="33" t="s">
        <v>207</v>
      </c>
      <c r="B32" s="34">
        <v>60</v>
      </c>
    </row>
    <row r="33" spans="1:2" ht="23.25" customHeight="1">
      <c r="A33" s="33" t="s">
        <v>261</v>
      </c>
      <c r="B33" s="34">
        <v>30</v>
      </c>
    </row>
    <row r="34" spans="1:2" ht="23.25" customHeight="1">
      <c r="A34" s="33" t="s">
        <v>389</v>
      </c>
      <c r="B34" s="34">
        <v>120</v>
      </c>
    </row>
    <row r="35" spans="1:2" ht="23.25" customHeight="1">
      <c r="A35" s="35" t="s">
        <v>262</v>
      </c>
      <c r="B35" s="36">
        <f>SUM(B21:B34)</f>
        <v>1578</v>
      </c>
    </row>
    <row r="36" spans="1:2" ht="23.25" customHeight="1">
      <c r="A36" s="35" t="s">
        <v>263</v>
      </c>
      <c r="B36" s="36">
        <f>B17+B20+B35</f>
        <v>13237</v>
      </c>
    </row>
    <row r="37" spans="1:2" ht="23.25" customHeight="1">
      <c r="A37" s="43"/>
      <c r="B37" s="31"/>
    </row>
    <row r="38" spans="1:2" ht="23.25" customHeight="1">
      <c r="A38" s="43"/>
      <c r="B38" s="31"/>
    </row>
    <row r="39" spans="1:2" ht="23.25" customHeight="1">
      <c r="A39" s="43"/>
      <c r="B39" s="31"/>
    </row>
    <row r="40" spans="1:2" ht="75" customHeight="1">
      <c r="A40" s="189" t="s">
        <v>264</v>
      </c>
      <c r="B40" s="189"/>
    </row>
    <row r="41" spans="1:2" ht="23.25" customHeight="1">
      <c r="A41" s="30"/>
      <c r="B41" s="31"/>
    </row>
    <row r="42" spans="1:2" ht="23.25" customHeight="1">
      <c r="A42" s="190" t="s">
        <v>2</v>
      </c>
      <c r="B42" s="188" t="s">
        <v>162</v>
      </c>
    </row>
    <row r="43" spans="1:2" ht="23.25" customHeight="1">
      <c r="A43" s="191"/>
      <c r="B43" s="188"/>
    </row>
    <row r="44" spans="1:2" ht="23.25" customHeight="1">
      <c r="A44" s="191"/>
      <c r="B44" s="188"/>
    </row>
    <row r="45" spans="1:2" ht="23.25" customHeight="1">
      <c r="A45" s="33" t="s">
        <v>265</v>
      </c>
      <c r="B45" s="34">
        <v>9573</v>
      </c>
    </row>
    <row r="46" spans="1:2" ht="23.25" customHeight="1">
      <c r="A46" s="33" t="s">
        <v>266</v>
      </c>
      <c r="B46" s="34">
        <v>437</v>
      </c>
    </row>
    <row r="47" spans="1:2" ht="23.25" customHeight="1">
      <c r="A47" s="33" t="s">
        <v>267</v>
      </c>
      <c r="B47" s="34">
        <v>162</v>
      </c>
    </row>
    <row r="48" spans="1:2" ht="23.25" customHeight="1">
      <c r="A48" s="35" t="s">
        <v>249</v>
      </c>
      <c r="B48" s="36">
        <f>SUM(B45:B47)</f>
        <v>10172</v>
      </c>
    </row>
    <row r="49" spans="1:2" ht="23.25" customHeight="1">
      <c r="A49" s="33" t="s">
        <v>252</v>
      </c>
      <c r="B49" s="34">
        <v>200</v>
      </c>
    </row>
    <row r="50" spans="1:2" ht="23.25" customHeight="1">
      <c r="A50" s="33" t="s">
        <v>268</v>
      </c>
      <c r="B50" s="34">
        <v>264</v>
      </c>
    </row>
    <row r="51" spans="1:2" ht="23.25" customHeight="1">
      <c r="A51" s="33" t="s">
        <v>253</v>
      </c>
      <c r="B51" s="34">
        <v>200</v>
      </c>
    </row>
    <row r="52" spans="1:2" ht="23.25" customHeight="1">
      <c r="A52" s="33" t="s">
        <v>384</v>
      </c>
      <c r="B52" s="34">
        <v>200</v>
      </c>
    </row>
    <row r="53" spans="1:2" ht="23.25" customHeight="1">
      <c r="A53" s="46" t="s">
        <v>270</v>
      </c>
      <c r="B53" s="36">
        <f>SUM(B49:B52)</f>
        <v>864</v>
      </c>
    </row>
    <row r="54" spans="1:2" ht="23.25" customHeight="1">
      <c r="A54" s="35" t="s">
        <v>255</v>
      </c>
      <c r="B54" s="36">
        <f>B48+B53</f>
        <v>11036</v>
      </c>
    </row>
    <row r="55" spans="1:2" ht="23.25" customHeight="1">
      <c r="A55" s="33" t="s">
        <v>385</v>
      </c>
      <c r="B55" s="34">
        <v>2926</v>
      </c>
    </row>
    <row r="56" spans="1:2" ht="23.25" customHeight="1">
      <c r="A56" s="33" t="s">
        <v>168</v>
      </c>
      <c r="B56" s="34">
        <v>325</v>
      </c>
    </row>
    <row r="57" spans="1:2" ht="23.25" customHeight="1">
      <c r="A57" s="33" t="s">
        <v>271</v>
      </c>
      <c r="B57" s="34">
        <v>60</v>
      </c>
    </row>
    <row r="58" spans="1:2" ht="23.25" customHeight="1">
      <c r="A58" s="35" t="s">
        <v>272</v>
      </c>
      <c r="B58" s="36">
        <f>SUM(B55:B57)</f>
        <v>3311</v>
      </c>
    </row>
    <row r="59" spans="1:2" ht="23.25" customHeight="1">
      <c r="A59" s="33" t="s">
        <v>273</v>
      </c>
      <c r="B59" s="34">
        <v>5</v>
      </c>
    </row>
    <row r="60" spans="1:2" ht="23.25" customHeight="1">
      <c r="A60" s="33" t="s">
        <v>171</v>
      </c>
      <c r="B60" s="34">
        <v>100</v>
      </c>
    </row>
    <row r="61" spans="1:2" ht="23.25" customHeight="1">
      <c r="A61" s="33" t="s">
        <v>274</v>
      </c>
      <c r="B61" s="34">
        <v>65</v>
      </c>
    </row>
    <row r="62" spans="1:2" ht="23.25" customHeight="1">
      <c r="A62" s="33" t="s">
        <v>172</v>
      </c>
      <c r="B62" s="34">
        <v>75</v>
      </c>
    </row>
    <row r="63" spans="1:2" ht="23.25" customHeight="1">
      <c r="A63" s="33" t="s">
        <v>275</v>
      </c>
      <c r="B63" s="34">
        <v>50</v>
      </c>
    </row>
    <row r="64" spans="1:2" ht="23.25" customHeight="1">
      <c r="A64" s="33" t="s">
        <v>223</v>
      </c>
      <c r="B64" s="34">
        <v>15</v>
      </c>
    </row>
    <row r="65" spans="1:2" ht="23.25" customHeight="1">
      <c r="A65" s="33" t="s">
        <v>276</v>
      </c>
      <c r="B65" s="34">
        <v>25</v>
      </c>
    </row>
    <row r="66" spans="1:2" ht="23.25" customHeight="1">
      <c r="A66" s="33" t="s">
        <v>225</v>
      </c>
      <c r="B66" s="34">
        <v>10</v>
      </c>
    </row>
    <row r="67" spans="1:2" ht="23.25" customHeight="1">
      <c r="A67" s="33" t="s">
        <v>277</v>
      </c>
      <c r="B67" s="34">
        <v>150</v>
      </c>
    </row>
    <row r="68" spans="1:2" ht="23.25" customHeight="1">
      <c r="A68" s="33" t="s">
        <v>278</v>
      </c>
      <c r="B68" s="34">
        <v>640</v>
      </c>
    </row>
    <row r="69" spans="1:2" ht="23.25" customHeight="1">
      <c r="A69" s="33" t="s">
        <v>228</v>
      </c>
      <c r="B69" s="34">
        <v>280</v>
      </c>
    </row>
    <row r="70" spans="1:2" ht="23.25" customHeight="1">
      <c r="A70" s="33" t="s">
        <v>279</v>
      </c>
      <c r="B70" s="34">
        <v>60</v>
      </c>
    </row>
    <row r="71" spans="1:2" ht="23.25" customHeight="1">
      <c r="A71" s="33" t="s">
        <v>280</v>
      </c>
      <c r="B71" s="34">
        <v>200</v>
      </c>
    </row>
    <row r="72" spans="1:2" ht="23.25" customHeight="1">
      <c r="A72" s="33" t="s">
        <v>281</v>
      </c>
      <c r="B72" s="34">
        <v>100</v>
      </c>
    </row>
    <row r="73" spans="1:2" ht="23.25" customHeight="1">
      <c r="A73" s="33" t="s">
        <v>282</v>
      </c>
      <c r="B73" s="34">
        <v>150</v>
      </c>
    </row>
    <row r="74" spans="1:2" ht="23.25" customHeight="1">
      <c r="A74" s="33" t="s">
        <v>283</v>
      </c>
      <c r="B74" s="34">
        <v>200</v>
      </c>
    </row>
    <row r="75" spans="1:2" ht="23.25" customHeight="1">
      <c r="A75" s="33" t="s">
        <v>284</v>
      </c>
      <c r="B75" s="34">
        <v>750</v>
      </c>
    </row>
    <row r="76" spans="1:2" ht="23.25" customHeight="1">
      <c r="A76" s="33" t="s">
        <v>285</v>
      </c>
      <c r="B76" s="34">
        <v>50</v>
      </c>
    </row>
    <row r="77" spans="1:2" ht="23.25" customHeight="1">
      <c r="A77" s="33" t="s">
        <v>260</v>
      </c>
      <c r="B77" s="34">
        <v>150</v>
      </c>
    </row>
    <row r="78" spans="1:2" ht="23.25" customHeight="1">
      <c r="A78" s="33" t="s">
        <v>178</v>
      </c>
      <c r="B78" s="34">
        <v>830</v>
      </c>
    </row>
    <row r="79" spans="1:2" ht="23.25" customHeight="1">
      <c r="A79" s="33" t="s">
        <v>180</v>
      </c>
      <c r="B79" s="34">
        <v>75</v>
      </c>
    </row>
    <row r="80" spans="1:2" ht="23.25" customHeight="1">
      <c r="A80" s="33" t="s">
        <v>241</v>
      </c>
      <c r="B80" s="34">
        <v>50</v>
      </c>
    </row>
    <row r="81" spans="1:2" ht="23.25" customHeight="1">
      <c r="A81" s="33" t="s">
        <v>261</v>
      </c>
      <c r="B81" s="34">
        <v>100</v>
      </c>
    </row>
    <row r="82" spans="1:2" ht="23.25" customHeight="1">
      <c r="A82" s="33" t="s">
        <v>207</v>
      </c>
      <c r="B82" s="34">
        <v>50</v>
      </c>
    </row>
    <row r="83" spans="1:2" ht="23.25" customHeight="1">
      <c r="A83" s="35" t="s">
        <v>287</v>
      </c>
      <c r="B83" s="36">
        <f>SUM(B59:B82)</f>
        <v>4180</v>
      </c>
    </row>
    <row r="84" spans="1:2" ht="23.25" customHeight="1">
      <c r="A84" s="35" t="s">
        <v>288</v>
      </c>
      <c r="B84" s="36">
        <f>B54+B58+B83</f>
        <v>18527</v>
      </c>
    </row>
    <row r="85" spans="1:2" ht="23.25" customHeight="1">
      <c r="A85" s="43"/>
      <c r="B85" s="31"/>
    </row>
    <row r="86" spans="1:2" ht="23.25" customHeight="1">
      <c r="A86" s="43"/>
      <c r="B86" s="31"/>
    </row>
    <row r="87" spans="1:2" ht="23.25" customHeight="1">
      <c r="A87" s="43"/>
      <c r="B87" s="31"/>
    </row>
    <row r="88" spans="1:2" ht="69.75" customHeight="1">
      <c r="A88" s="189" t="s">
        <v>289</v>
      </c>
      <c r="B88" s="189"/>
    </row>
    <row r="89" spans="1:2" ht="23.25" customHeight="1">
      <c r="A89" s="30"/>
      <c r="B89" s="31"/>
    </row>
    <row r="90" spans="1:2" ht="23.25" customHeight="1">
      <c r="A90" s="190" t="s">
        <v>2</v>
      </c>
      <c r="B90" s="188" t="s">
        <v>162</v>
      </c>
    </row>
    <row r="91" spans="1:2" ht="23.25" customHeight="1">
      <c r="A91" s="191"/>
      <c r="B91" s="188"/>
    </row>
    <row r="92" spans="1:2" ht="23.25" customHeight="1">
      <c r="A92" s="191"/>
      <c r="B92" s="188"/>
    </row>
    <row r="93" spans="1:2" ht="23.25" customHeight="1">
      <c r="A93" s="33" t="s">
        <v>290</v>
      </c>
      <c r="B93" s="34">
        <v>14310</v>
      </c>
    </row>
    <row r="94" spans="1:2" ht="23.25" customHeight="1">
      <c r="A94" s="33" t="s">
        <v>291</v>
      </c>
      <c r="B94" s="34">
        <v>552</v>
      </c>
    </row>
    <row r="95" spans="1:2" ht="23.25" customHeight="1">
      <c r="A95" s="33" t="s">
        <v>266</v>
      </c>
      <c r="B95" s="34">
        <v>401</v>
      </c>
    </row>
    <row r="96" spans="1:2" ht="23.25" customHeight="1">
      <c r="A96" s="33" t="s">
        <v>292</v>
      </c>
      <c r="B96" s="34">
        <v>745</v>
      </c>
    </row>
    <row r="97" spans="1:2" ht="23.25" customHeight="1">
      <c r="A97" s="35" t="s">
        <v>249</v>
      </c>
      <c r="B97" s="36">
        <f>SUM(B93:B96)</f>
        <v>16008</v>
      </c>
    </row>
    <row r="98" spans="1:2" ht="23.25" customHeight="1">
      <c r="A98" s="33" t="s">
        <v>252</v>
      </c>
      <c r="B98" s="34">
        <v>520</v>
      </c>
    </row>
    <row r="99" spans="1:2" ht="23.25" customHeight="1">
      <c r="A99" s="33" t="s">
        <v>268</v>
      </c>
      <c r="B99" s="34">
        <v>525</v>
      </c>
    </row>
    <row r="100" spans="1:2" ht="23.25" customHeight="1">
      <c r="A100" s="33" t="s">
        <v>253</v>
      </c>
      <c r="B100" s="34">
        <v>735</v>
      </c>
    </row>
    <row r="101" spans="1:2" ht="23.25" customHeight="1">
      <c r="A101" s="33" t="s">
        <v>269</v>
      </c>
      <c r="B101" s="34">
        <v>326</v>
      </c>
    </row>
    <row r="102" spans="1:2" ht="23.25" customHeight="1">
      <c r="A102" s="33" t="s">
        <v>293</v>
      </c>
      <c r="B102" s="34">
        <v>480</v>
      </c>
    </row>
    <row r="103" spans="1:2" ht="23.25" customHeight="1">
      <c r="A103" s="33" t="s">
        <v>205</v>
      </c>
      <c r="B103" s="34">
        <v>100</v>
      </c>
    </row>
    <row r="104" spans="1:2" ht="23.25" customHeight="1">
      <c r="A104" s="46" t="s">
        <v>270</v>
      </c>
      <c r="B104" s="36">
        <f>SUM(B98:B103)</f>
        <v>2686</v>
      </c>
    </row>
    <row r="105" spans="1:2" ht="23.25" customHeight="1">
      <c r="A105" s="35" t="s">
        <v>255</v>
      </c>
      <c r="B105" s="36">
        <f>B97+B104</f>
        <v>18694</v>
      </c>
    </row>
    <row r="106" spans="1:2" ht="23.25" customHeight="1">
      <c r="A106" s="33" t="s">
        <v>386</v>
      </c>
      <c r="B106" s="34">
        <v>4850</v>
      </c>
    </row>
    <row r="107" spans="1:2" ht="23.25" customHeight="1">
      <c r="A107" s="33" t="s">
        <v>168</v>
      </c>
      <c r="B107" s="34">
        <v>539</v>
      </c>
    </row>
    <row r="108" spans="1:2" ht="23.25" customHeight="1">
      <c r="A108" s="35" t="s">
        <v>272</v>
      </c>
      <c r="B108" s="36">
        <f>SUM(B106:B107)</f>
        <v>5389</v>
      </c>
    </row>
    <row r="109" spans="1:2" ht="23.25" customHeight="1">
      <c r="A109" s="33" t="s">
        <v>273</v>
      </c>
      <c r="B109" s="34">
        <v>5</v>
      </c>
    </row>
    <row r="110" spans="1:2" ht="23.25" customHeight="1">
      <c r="A110" s="33" t="s">
        <v>171</v>
      </c>
      <c r="B110" s="34">
        <v>100</v>
      </c>
    </row>
    <row r="111" spans="1:2" ht="23.25" customHeight="1">
      <c r="A111" s="33" t="s">
        <v>274</v>
      </c>
      <c r="B111" s="34">
        <v>65</v>
      </c>
    </row>
    <row r="112" spans="1:2" ht="23.25" customHeight="1">
      <c r="A112" s="33" t="s">
        <v>172</v>
      </c>
      <c r="B112" s="34">
        <v>75</v>
      </c>
    </row>
    <row r="113" spans="1:2" ht="23.25" customHeight="1">
      <c r="A113" s="33" t="s">
        <v>223</v>
      </c>
      <c r="B113" s="34">
        <v>7</v>
      </c>
    </row>
    <row r="114" spans="1:2" ht="23.25" customHeight="1">
      <c r="A114" s="33" t="s">
        <v>276</v>
      </c>
      <c r="B114" s="34">
        <v>25</v>
      </c>
    </row>
    <row r="115" spans="1:2" ht="23.25" customHeight="1">
      <c r="A115" s="33" t="s">
        <v>225</v>
      </c>
      <c r="B115" s="34">
        <v>10</v>
      </c>
    </row>
    <row r="116" spans="1:2" ht="23.25" customHeight="1">
      <c r="A116" s="33" t="s">
        <v>277</v>
      </c>
      <c r="B116" s="34">
        <v>150</v>
      </c>
    </row>
    <row r="117" spans="1:2" ht="23.25" customHeight="1">
      <c r="A117" s="33" t="s">
        <v>278</v>
      </c>
      <c r="B117" s="34">
        <v>640</v>
      </c>
    </row>
    <row r="118" spans="1:2" ht="23.25" customHeight="1">
      <c r="A118" s="33" t="s">
        <v>228</v>
      </c>
      <c r="B118" s="34">
        <v>280</v>
      </c>
    </row>
    <row r="119" spans="1:2" ht="23.25" customHeight="1">
      <c r="A119" s="33" t="s">
        <v>279</v>
      </c>
      <c r="B119" s="34">
        <v>60</v>
      </c>
    </row>
    <row r="120" spans="1:2" ht="23.25" customHeight="1">
      <c r="A120" s="33" t="s">
        <v>280</v>
      </c>
      <c r="B120" s="34">
        <v>200</v>
      </c>
    </row>
    <row r="121" spans="1:2" ht="23.25" customHeight="1">
      <c r="A121" s="33" t="s">
        <v>281</v>
      </c>
      <c r="B121" s="34">
        <v>100</v>
      </c>
    </row>
    <row r="122" spans="1:2" ht="23.25" customHeight="1">
      <c r="A122" s="33" t="s">
        <v>282</v>
      </c>
      <c r="B122" s="34">
        <v>350</v>
      </c>
    </row>
    <row r="123" spans="1:2" ht="23.25" customHeight="1">
      <c r="A123" s="33" t="s">
        <v>283</v>
      </c>
      <c r="B123" s="34">
        <v>200</v>
      </c>
    </row>
    <row r="124" spans="1:2" ht="23.25" customHeight="1">
      <c r="A124" s="33" t="s">
        <v>284</v>
      </c>
      <c r="B124" s="34">
        <v>750</v>
      </c>
    </row>
    <row r="125" spans="1:2" ht="23.25" customHeight="1">
      <c r="A125" s="33" t="s">
        <v>294</v>
      </c>
      <c r="B125" s="34">
        <v>50</v>
      </c>
    </row>
    <row r="126" spans="1:2" ht="23.25" customHeight="1">
      <c r="A126" s="33" t="s">
        <v>295</v>
      </c>
      <c r="B126" s="34">
        <v>869</v>
      </c>
    </row>
    <row r="127" spans="1:2" ht="23.25" customHeight="1">
      <c r="A127" s="33" t="s">
        <v>261</v>
      </c>
      <c r="B127" s="34">
        <v>100</v>
      </c>
    </row>
    <row r="128" spans="1:2" ht="23.25" customHeight="1">
      <c r="A128" s="33" t="s">
        <v>180</v>
      </c>
      <c r="B128" s="34">
        <v>75</v>
      </c>
    </row>
    <row r="129" spans="1:2" ht="23.25" customHeight="1">
      <c r="A129" s="33" t="s">
        <v>241</v>
      </c>
      <c r="B129" s="34">
        <v>50</v>
      </c>
    </row>
    <row r="130" spans="1:2" ht="23.25" customHeight="1">
      <c r="A130" s="33" t="s">
        <v>286</v>
      </c>
      <c r="B130" s="34">
        <v>0</v>
      </c>
    </row>
    <row r="131" spans="1:2" ht="23.25" customHeight="1">
      <c r="A131" s="33" t="s">
        <v>260</v>
      </c>
      <c r="B131" s="34">
        <v>150</v>
      </c>
    </row>
    <row r="132" spans="1:2" ht="23.25" customHeight="1">
      <c r="A132" s="33" t="s">
        <v>207</v>
      </c>
      <c r="B132" s="34">
        <v>80</v>
      </c>
    </row>
    <row r="133" spans="1:2" ht="23.25" customHeight="1">
      <c r="A133" s="35" t="s">
        <v>287</v>
      </c>
      <c r="B133" s="36">
        <f>SUM(B109:B132)</f>
        <v>4391</v>
      </c>
    </row>
    <row r="134" spans="1:2" ht="23.25" customHeight="1">
      <c r="A134" s="69" t="s">
        <v>390</v>
      </c>
      <c r="B134" s="70">
        <v>380</v>
      </c>
    </row>
    <row r="135" spans="1:2" ht="23.25" customHeight="1">
      <c r="A135" s="69" t="s">
        <v>527</v>
      </c>
      <c r="B135" s="70">
        <v>4000</v>
      </c>
    </row>
    <row r="136" spans="1:2" ht="23.25" customHeight="1">
      <c r="A136" s="69" t="s">
        <v>528</v>
      </c>
      <c r="B136" s="70">
        <v>7000</v>
      </c>
    </row>
    <row r="137" spans="1:2" ht="23.25" customHeight="1">
      <c r="A137" s="35" t="s">
        <v>288</v>
      </c>
      <c r="B137" s="36">
        <f>B105+B108+B133+B134+B135+B136</f>
        <v>39854</v>
      </c>
    </row>
    <row r="138" spans="1:2" ht="23.25" customHeight="1">
      <c r="A138" s="43"/>
      <c r="B138" s="31"/>
    </row>
    <row r="139" spans="1:2" ht="42.75" customHeight="1">
      <c r="A139" s="189" t="s">
        <v>296</v>
      </c>
      <c r="B139" s="189"/>
    </row>
    <row r="140" spans="1:2" ht="23.25" customHeight="1">
      <c r="A140" s="30"/>
      <c r="B140" s="31"/>
    </row>
    <row r="141" spans="1:2" ht="23.25" customHeight="1">
      <c r="A141" s="193" t="s">
        <v>2</v>
      </c>
      <c r="B141" s="32"/>
    </row>
    <row r="142" spans="1:2" ht="23.25" customHeight="1">
      <c r="A142" s="193"/>
      <c r="B142" s="48"/>
    </row>
    <row r="143" spans="1:2" ht="23.25" customHeight="1">
      <c r="A143" s="193"/>
      <c r="B143" s="32" t="s">
        <v>162</v>
      </c>
    </row>
    <row r="144" spans="1:2" ht="23.25" customHeight="1">
      <c r="A144" s="33" t="s">
        <v>204</v>
      </c>
      <c r="B144" s="34">
        <v>1464</v>
      </c>
    </row>
    <row r="145" spans="1:2" ht="23.25" customHeight="1">
      <c r="A145" s="33" t="s">
        <v>297</v>
      </c>
      <c r="B145" s="34">
        <v>97</v>
      </c>
    </row>
    <row r="146" spans="1:2" ht="23.25" customHeight="1">
      <c r="A146" s="35" t="s">
        <v>167</v>
      </c>
      <c r="B146" s="36">
        <f>SUM(B144:B145)</f>
        <v>1561</v>
      </c>
    </row>
    <row r="147" spans="1:2" ht="23.25" customHeight="1">
      <c r="A147" s="33" t="s">
        <v>251</v>
      </c>
      <c r="B147" s="34">
        <v>30</v>
      </c>
    </row>
    <row r="148" spans="1:2" ht="23.25" customHeight="1">
      <c r="A148" s="33" t="s">
        <v>206</v>
      </c>
      <c r="B148" s="34">
        <v>351</v>
      </c>
    </row>
    <row r="149" spans="1:2" ht="23.25" customHeight="1">
      <c r="A149" s="33" t="s">
        <v>168</v>
      </c>
      <c r="B149" s="34">
        <v>44</v>
      </c>
    </row>
    <row r="150" spans="1:2" ht="23.25" customHeight="1">
      <c r="A150" s="35" t="s">
        <v>169</v>
      </c>
      <c r="B150" s="36">
        <f>SUM(B148:B149)</f>
        <v>395</v>
      </c>
    </row>
    <row r="151" spans="1:2" ht="23.25" customHeight="1">
      <c r="A151" s="33" t="s">
        <v>207</v>
      </c>
      <c r="B151" s="34">
        <v>10</v>
      </c>
    </row>
    <row r="152" spans="1:2" ht="23.25" customHeight="1">
      <c r="A152" s="35" t="s">
        <v>233</v>
      </c>
      <c r="B152" s="36">
        <f>SUM(B151:B151)</f>
        <v>10</v>
      </c>
    </row>
    <row r="153" spans="1:2" ht="23.25" customHeight="1">
      <c r="A153" s="35" t="s">
        <v>193</v>
      </c>
      <c r="B153" s="36">
        <f>B146+B150+B152</f>
        <v>1966</v>
      </c>
    </row>
    <row r="154" spans="1:2" ht="23.25" customHeight="1">
      <c r="A154" s="49"/>
      <c r="B154" s="50"/>
    </row>
    <row r="155" spans="1:2" ht="23.25" customHeight="1">
      <c r="A155" s="49"/>
      <c r="B155" s="50"/>
    </row>
    <row r="156" spans="1:2" ht="45.75" customHeight="1">
      <c r="A156" s="189" t="s">
        <v>298</v>
      </c>
      <c r="B156" s="189"/>
    </row>
    <row r="157" spans="1:2" ht="23.25" customHeight="1">
      <c r="A157" s="30"/>
      <c r="B157" s="31"/>
    </row>
    <row r="158" spans="1:2" ht="23.25" customHeight="1">
      <c r="A158" s="193" t="s">
        <v>2</v>
      </c>
      <c r="B158" s="32"/>
    </row>
    <row r="159" spans="1:2" ht="23.25" customHeight="1">
      <c r="A159" s="193"/>
      <c r="B159" s="48"/>
    </row>
    <row r="160" spans="1:2" ht="23.25" customHeight="1">
      <c r="A160" s="193"/>
      <c r="B160" s="32" t="s">
        <v>162</v>
      </c>
    </row>
    <row r="161" spans="1:2" ht="23.25" customHeight="1">
      <c r="A161" s="33" t="s">
        <v>299</v>
      </c>
      <c r="B161" s="34">
        <v>1680</v>
      </c>
    </row>
    <row r="162" spans="1:2" ht="23.25" customHeight="1">
      <c r="A162" s="33" t="s">
        <v>252</v>
      </c>
      <c r="B162" s="34">
        <v>50</v>
      </c>
    </row>
    <row r="163" spans="1:2" ht="23.25" customHeight="1">
      <c r="A163" s="33" t="s">
        <v>300</v>
      </c>
      <c r="B163" s="34">
        <v>97</v>
      </c>
    </row>
    <row r="164" spans="1:2" ht="23.25" customHeight="1">
      <c r="A164" s="33" t="s">
        <v>251</v>
      </c>
      <c r="B164" s="34">
        <v>40</v>
      </c>
    </row>
    <row r="165" spans="1:2" ht="23.25" customHeight="1">
      <c r="A165" s="35" t="s">
        <v>167</v>
      </c>
      <c r="B165" s="36">
        <f>SUM(B161:B164)</f>
        <v>1867</v>
      </c>
    </row>
    <row r="166" spans="1:2" ht="23.25" customHeight="1">
      <c r="A166" s="33" t="s">
        <v>301</v>
      </c>
      <c r="B166" s="34">
        <v>416</v>
      </c>
    </row>
    <row r="167" spans="1:2" ht="23.25" customHeight="1">
      <c r="A167" s="33" t="s">
        <v>168</v>
      </c>
      <c r="B167" s="34">
        <v>52</v>
      </c>
    </row>
    <row r="168" spans="1:2" ht="23.25" customHeight="1">
      <c r="A168" s="35" t="s">
        <v>169</v>
      </c>
      <c r="B168" s="36">
        <f>SUM(B166:B167)</f>
        <v>468</v>
      </c>
    </row>
    <row r="169" spans="1:2" ht="23.25" customHeight="1">
      <c r="A169" s="33" t="s">
        <v>184</v>
      </c>
      <c r="B169" s="34">
        <v>20</v>
      </c>
    </row>
    <row r="170" spans="1:2" ht="23.25" customHeight="1">
      <c r="A170" s="33" t="s">
        <v>522</v>
      </c>
      <c r="B170" s="34">
        <v>10</v>
      </c>
    </row>
    <row r="171" spans="1:2" ht="23.25" customHeight="1">
      <c r="A171" s="35" t="s">
        <v>233</v>
      </c>
      <c r="B171" s="36">
        <f>SUM(B169:B170)</f>
        <v>30</v>
      </c>
    </row>
    <row r="172" spans="1:2" ht="23.25" customHeight="1">
      <c r="A172" s="35" t="s">
        <v>193</v>
      </c>
      <c r="B172" s="36">
        <f>B165+B168+B171</f>
        <v>2365</v>
      </c>
    </row>
    <row r="173" spans="1:2" ht="23.25" customHeight="1">
      <c r="A173" s="43"/>
      <c r="B173" s="31"/>
    </row>
    <row r="174" spans="1:2" ht="23.25" customHeight="1">
      <c r="A174" s="43"/>
      <c r="B174" s="31"/>
    </row>
    <row r="175" spans="1:2" ht="23.25" customHeight="1">
      <c r="A175" s="189"/>
      <c r="B175" s="189"/>
    </row>
    <row r="176" spans="1:2" ht="23.25" customHeight="1">
      <c r="A176" s="167" t="s">
        <v>538</v>
      </c>
      <c r="B176" s="32" t="s">
        <v>162</v>
      </c>
    </row>
    <row r="177" spans="1:2" ht="23.25" customHeight="1">
      <c r="A177" s="161"/>
      <c r="B177" s="162"/>
    </row>
    <row r="178" spans="1:2" ht="23.25" customHeight="1">
      <c r="A178" s="161"/>
      <c r="B178" s="162"/>
    </row>
    <row r="179" spans="1:9" ht="23.25" customHeight="1">
      <c r="A179" s="163" t="s">
        <v>397</v>
      </c>
      <c r="B179" s="120" t="s">
        <v>395</v>
      </c>
      <c r="C179" s="120" t="s">
        <v>398</v>
      </c>
      <c r="D179" s="120" t="s">
        <v>394</v>
      </c>
      <c r="E179" s="120" t="s">
        <v>400</v>
      </c>
      <c r="F179" s="120" t="s">
        <v>399</v>
      </c>
      <c r="G179" s="120" t="s">
        <v>401</v>
      </c>
      <c r="H179" s="120" t="s">
        <v>435</v>
      </c>
      <c r="I179" s="120" t="s">
        <v>7</v>
      </c>
    </row>
    <row r="180" spans="1:9" ht="23.25" customHeight="1">
      <c r="A180" s="164" t="s">
        <v>411</v>
      </c>
      <c r="B180" s="165">
        <v>9257</v>
      </c>
      <c r="C180" s="165">
        <v>2402</v>
      </c>
      <c r="D180" s="165">
        <v>1578</v>
      </c>
      <c r="E180" s="165"/>
      <c r="F180" s="165"/>
      <c r="G180" s="165"/>
      <c r="H180" s="165"/>
      <c r="I180" s="165">
        <f>SUM(B180:H180)</f>
        <v>13237</v>
      </c>
    </row>
    <row r="181" spans="1:9" ht="23.25" customHeight="1">
      <c r="A181" s="164" t="s">
        <v>412</v>
      </c>
      <c r="B181" s="165">
        <v>11036</v>
      </c>
      <c r="C181" s="165">
        <v>3311</v>
      </c>
      <c r="D181" s="165">
        <v>4180</v>
      </c>
      <c r="E181" s="165"/>
      <c r="F181" s="165"/>
      <c r="G181" s="165"/>
      <c r="H181" s="165"/>
      <c r="I181" s="165">
        <f>SUM(B181:H181)</f>
        <v>18527</v>
      </c>
    </row>
    <row r="182" spans="1:9" ht="23.25" customHeight="1">
      <c r="A182" s="164" t="s">
        <v>413</v>
      </c>
      <c r="B182" s="165">
        <v>18694</v>
      </c>
      <c r="C182" s="165">
        <v>5389</v>
      </c>
      <c r="D182" s="165">
        <v>4391</v>
      </c>
      <c r="E182" s="165">
        <v>11380</v>
      </c>
      <c r="F182" s="165"/>
      <c r="G182" s="165"/>
      <c r="H182" s="165"/>
      <c r="I182" s="165">
        <f>SUM(B182:H182)</f>
        <v>39854</v>
      </c>
    </row>
    <row r="183" spans="1:9" ht="23.25" customHeight="1">
      <c r="A183" s="164" t="s">
        <v>414</v>
      </c>
      <c r="B183" s="165">
        <v>1561</v>
      </c>
      <c r="C183" s="165">
        <v>395</v>
      </c>
      <c r="D183" s="165">
        <v>10</v>
      </c>
      <c r="E183" s="165"/>
      <c r="F183" s="165"/>
      <c r="G183" s="165"/>
      <c r="H183" s="165"/>
      <c r="I183" s="165">
        <f>SUM(B183:H183)</f>
        <v>1966</v>
      </c>
    </row>
    <row r="184" spans="1:9" ht="23.25" customHeight="1">
      <c r="A184" s="164" t="s">
        <v>415</v>
      </c>
      <c r="B184" s="165">
        <v>1867</v>
      </c>
      <c r="C184" s="165">
        <v>468</v>
      </c>
      <c r="D184" s="165">
        <v>30</v>
      </c>
      <c r="E184" s="165"/>
      <c r="F184" s="165"/>
      <c r="G184" s="165"/>
      <c r="H184" s="165"/>
      <c r="I184" s="165">
        <f>SUM(B184:H184)</f>
        <v>2365</v>
      </c>
    </row>
    <row r="185" spans="1:9" ht="23.25" customHeight="1">
      <c r="A185" s="164" t="s">
        <v>537</v>
      </c>
      <c r="B185" s="166">
        <f>SUM(B180:B184)</f>
        <v>42415</v>
      </c>
      <c r="C185" s="166">
        <f aca="true" t="shared" si="0" ref="C185:I185">SUM(C180:C184)</f>
        <v>11965</v>
      </c>
      <c r="D185" s="166">
        <f t="shared" si="0"/>
        <v>10189</v>
      </c>
      <c r="E185" s="166">
        <f t="shared" si="0"/>
        <v>11380</v>
      </c>
      <c r="F185" s="166">
        <f t="shared" si="0"/>
        <v>0</v>
      </c>
      <c r="G185" s="166">
        <f t="shared" si="0"/>
        <v>0</v>
      </c>
      <c r="H185" s="166">
        <f t="shared" si="0"/>
        <v>0</v>
      </c>
      <c r="I185" s="166">
        <f t="shared" si="0"/>
        <v>75949</v>
      </c>
    </row>
    <row r="187" spans="1:2" ht="23.25" customHeight="1">
      <c r="A187" s="160" t="s">
        <v>539</v>
      </c>
      <c r="B187" s="32" t="s">
        <v>162</v>
      </c>
    </row>
    <row r="188" spans="1:2" ht="23.25" customHeight="1">
      <c r="A188" s="164" t="s">
        <v>540</v>
      </c>
      <c r="B188" s="58">
        <v>47467</v>
      </c>
    </row>
    <row r="189" spans="1:2" ht="23.25" customHeight="1">
      <c r="A189" s="164" t="s">
        <v>541</v>
      </c>
      <c r="B189" s="58">
        <v>10956</v>
      </c>
    </row>
    <row r="190" spans="1:2" ht="23.25" customHeight="1">
      <c r="A190" s="164" t="s">
        <v>542</v>
      </c>
      <c r="B190" s="58">
        <v>11000</v>
      </c>
    </row>
    <row r="191" spans="1:2" ht="23.25" customHeight="1">
      <c r="A191" s="58" t="s">
        <v>543</v>
      </c>
      <c r="B191" s="58">
        <f>SUM(B188:B190)</f>
        <v>69423</v>
      </c>
    </row>
    <row r="193" spans="1:2" ht="23.25" customHeight="1">
      <c r="A193" s="168" t="s">
        <v>544</v>
      </c>
      <c r="B193" s="169">
        <v>69423</v>
      </c>
    </row>
    <row r="194" spans="1:2" ht="23.25" customHeight="1">
      <c r="A194" s="168" t="s">
        <v>546</v>
      </c>
      <c r="B194" s="169">
        <v>75949</v>
      </c>
    </row>
    <row r="195" spans="1:2" ht="23.25" customHeight="1">
      <c r="A195" s="168" t="s">
        <v>545</v>
      </c>
      <c r="B195" s="169">
        <v>6526</v>
      </c>
    </row>
    <row r="197" ht="23.25" customHeight="1">
      <c r="A197" s="168" t="s">
        <v>547</v>
      </c>
    </row>
    <row r="198" ht="23.25" customHeight="1">
      <c r="B198" s="26" t="s">
        <v>548</v>
      </c>
    </row>
    <row r="199" ht="23.25" customHeight="1">
      <c r="B199" s="26" t="s">
        <v>549</v>
      </c>
    </row>
  </sheetData>
  <mergeCells count="15">
    <mergeCell ref="A175:B175"/>
    <mergeCell ref="A1:B1"/>
    <mergeCell ref="A4:B4"/>
    <mergeCell ref="A6:A8"/>
    <mergeCell ref="B6:B8"/>
    <mergeCell ref="A40:B40"/>
    <mergeCell ref="A42:A44"/>
    <mergeCell ref="B42:B44"/>
    <mergeCell ref="A88:B88"/>
    <mergeCell ref="A156:B156"/>
    <mergeCell ref="A158:A160"/>
    <mergeCell ref="A90:A92"/>
    <mergeCell ref="B90:B92"/>
    <mergeCell ref="A139:B139"/>
    <mergeCell ref="A141:A143"/>
  </mergeCells>
  <printOptions/>
  <pageMargins left="0.75" right="0.75" top="1" bottom="1" header="0.5" footer="0.5"/>
  <pageSetup horizontalDpi="600" verticalDpi="600" orientation="portrait" paperSize="9" scale="48" r:id="rId1"/>
  <rowBreaks count="3" manualBreakCount="3">
    <brk id="37" max="255" man="1"/>
    <brk id="85" max="255" man="1"/>
    <brk id="1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4">
      <selection activeCell="B28" sqref="B28"/>
    </sheetView>
  </sheetViews>
  <sheetFormatPr defaultColWidth="9.140625" defaultRowHeight="12.75"/>
  <cols>
    <col min="1" max="1" width="36.00390625" style="0" customWidth="1"/>
  </cols>
  <sheetData>
    <row r="1" spans="1:4" ht="12.75">
      <c r="A1" s="2" t="s">
        <v>484</v>
      </c>
      <c r="B1" s="2"/>
      <c r="C1" s="2"/>
      <c r="D1" s="2"/>
    </row>
    <row r="2" spans="1:4" ht="12.75">
      <c r="A2" s="200" t="s">
        <v>519</v>
      </c>
      <c r="B2" s="200"/>
      <c r="C2" s="200"/>
      <c r="D2" s="200"/>
    </row>
    <row r="4" spans="1:4" ht="12.75">
      <c r="A4" s="154" t="s">
        <v>451</v>
      </c>
      <c r="B4" s="154"/>
      <c r="C4" s="154"/>
      <c r="D4" s="154"/>
    </row>
    <row r="6" spans="1:2" ht="12.75">
      <c r="A6" s="18" t="s">
        <v>2</v>
      </c>
      <c r="B6" s="155">
        <v>2012</v>
      </c>
    </row>
    <row r="7" spans="1:2" ht="12.75">
      <c r="A7" s="19" t="s">
        <v>449</v>
      </c>
      <c r="B7" s="134">
        <v>6865</v>
      </c>
    </row>
    <row r="8" spans="1:2" ht="12.75">
      <c r="A8" s="19" t="s">
        <v>452</v>
      </c>
      <c r="B8" s="134">
        <v>11079</v>
      </c>
    </row>
    <row r="9" spans="1:2" ht="12.75">
      <c r="A9" s="19" t="s">
        <v>453</v>
      </c>
      <c r="B9" s="134">
        <v>92810</v>
      </c>
    </row>
    <row r="10" spans="1:2" ht="12.75">
      <c r="A10" s="19" t="s">
        <v>454</v>
      </c>
      <c r="B10" s="134">
        <v>18267</v>
      </c>
    </row>
    <row r="11" spans="1:2" ht="12.75">
      <c r="A11" s="19" t="s">
        <v>447</v>
      </c>
      <c r="B11" s="134">
        <v>29299</v>
      </c>
    </row>
    <row r="12" spans="1:2" ht="12.75">
      <c r="A12" s="18" t="s">
        <v>455</v>
      </c>
      <c r="B12" s="132">
        <f>SUM(B7:B11)</f>
        <v>158320</v>
      </c>
    </row>
    <row r="13" spans="1:2" ht="12.75">
      <c r="A13" s="19" t="s">
        <v>445</v>
      </c>
      <c r="B13" s="134">
        <v>72159</v>
      </c>
    </row>
    <row r="14" spans="1:2" ht="12.75">
      <c r="A14" s="19" t="s">
        <v>456</v>
      </c>
      <c r="B14" s="134">
        <v>19685</v>
      </c>
    </row>
    <row r="15" spans="1:2" ht="12.75">
      <c r="A15" s="19" t="s">
        <v>394</v>
      </c>
      <c r="B15" s="134">
        <v>48876</v>
      </c>
    </row>
    <row r="16" spans="1:2" ht="12.75">
      <c r="A16" s="19" t="s">
        <v>457</v>
      </c>
      <c r="B16" s="134">
        <v>4359</v>
      </c>
    </row>
    <row r="17" spans="1:2" ht="12.75">
      <c r="A17" s="19" t="s">
        <v>458</v>
      </c>
      <c r="B17" s="134">
        <v>13241</v>
      </c>
    </row>
    <row r="18" spans="1:2" ht="12.75">
      <c r="A18" s="18" t="s">
        <v>459</v>
      </c>
      <c r="B18" s="132">
        <f>SUM(B13:B17)</f>
        <v>158320</v>
      </c>
    </row>
    <row r="19" spans="1:2" ht="12.75">
      <c r="A19" s="89"/>
      <c r="B19" s="89"/>
    </row>
    <row r="20" spans="1:2" ht="12.75">
      <c r="A20" s="201" t="s">
        <v>460</v>
      </c>
      <c r="B20" s="201"/>
    </row>
    <row r="21" spans="1:2" ht="12.75">
      <c r="A21" s="156"/>
      <c r="B21" s="156"/>
    </row>
    <row r="22" spans="1:2" ht="12.75">
      <c r="A22" s="18" t="s">
        <v>2</v>
      </c>
      <c r="B22" s="155">
        <v>2012</v>
      </c>
    </row>
    <row r="23" spans="1:2" ht="12.75">
      <c r="A23" s="19" t="s">
        <v>485</v>
      </c>
      <c r="B23" s="19">
        <v>510</v>
      </c>
    </row>
    <row r="24" spans="1:2" ht="12.75">
      <c r="A24" s="19" t="s">
        <v>461</v>
      </c>
      <c r="B24" s="134">
        <v>19000</v>
      </c>
    </row>
    <row r="25" spans="1:2" ht="12.75">
      <c r="A25" s="19" t="s">
        <v>515</v>
      </c>
      <c r="B25" s="134">
        <v>3900</v>
      </c>
    </row>
    <row r="26" spans="1:2" ht="40.5" customHeight="1">
      <c r="A26" s="131" t="s">
        <v>462</v>
      </c>
      <c r="B26" s="157">
        <f>SUM(B23:B25)</f>
        <v>23410</v>
      </c>
    </row>
    <row r="27" spans="1:2" ht="12.75">
      <c r="A27" s="19" t="s">
        <v>446</v>
      </c>
      <c r="B27" s="134">
        <v>23410</v>
      </c>
    </row>
    <row r="28" spans="1:2" ht="12.75">
      <c r="A28" s="18" t="s">
        <v>192</v>
      </c>
      <c r="B28" s="132">
        <f>SUM(B27)</f>
        <v>23410</v>
      </c>
    </row>
    <row r="29" spans="1:2" ht="12.75">
      <c r="A29" s="18" t="s">
        <v>463</v>
      </c>
      <c r="B29" s="132">
        <f>SUM(B12+B26)</f>
        <v>181730</v>
      </c>
    </row>
    <row r="30" spans="1:2" ht="12.75">
      <c r="A30" s="18" t="s">
        <v>464</v>
      </c>
      <c r="B30" s="132">
        <f>SUM(B18+B28)</f>
        <v>181730</v>
      </c>
    </row>
  </sheetData>
  <mergeCells count="2">
    <mergeCell ref="A2:D2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3">
      <selection activeCell="C33" sqref="C33"/>
    </sheetView>
  </sheetViews>
  <sheetFormatPr defaultColWidth="9.140625" defaultRowHeight="12.75"/>
  <cols>
    <col min="2" max="2" width="27.421875" style="0" customWidth="1"/>
  </cols>
  <sheetData>
    <row r="1" ht="12.75">
      <c r="A1" t="s">
        <v>465</v>
      </c>
    </row>
    <row r="3" spans="1:5" ht="27" customHeight="1">
      <c r="A3" s="200" t="s">
        <v>514</v>
      </c>
      <c r="B3" s="200"/>
      <c r="C3" s="200"/>
      <c r="D3" s="200"/>
      <c r="E3" s="200"/>
    </row>
    <row r="4" spans="1:5" ht="12.75">
      <c r="A4" s="179" t="s">
        <v>466</v>
      </c>
      <c r="B4" s="179"/>
      <c r="C4" s="179"/>
      <c r="D4" s="179"/>
      <c r="E4" s="179"/>
    </row>
    <row r="6" spans="1:5" ht="12.75">
      <c r="A6" s="129" t="s">
        <v>450</v>
      </c>
      <c r="B6" s="129" t="s">
        <v>2</v>
      </c>
      <c r="C6" s="130" t="s">
        <v>518</v>
      </c>
      <c r="D6" s="89"/>
      <c r="E6" s="89"/>
    </row>
    <row r="7" spans="1:5" ht="25.5">
      <c r="A7" s="18">
        <v>1</v>
      </c>
      <c r="B7" s="131" t="s">
        <v>467</v>
      </c>
      <c r="C7" s="132">
        <f>SUM(C8:C10)</f>
        <v>17944</v>
      </c>
      <c r="D7" s="89"/>
      <c r="E7" s="89"/>
    </row>
    <row r="8" spans="1:5" ht="12.75">
      <c r="A8" s="133" t="s">
        <v>439</v>
      </c>
      <c r="B8" s="19" t="s">
        <v>468</v>
      </c>
      <c r="C8" s="134">
        <v>465</v>
      </c>
      <c r="D8" s="89"/>
      <c r="E8" s="89"/>
    </row>
    <row r="9" spans="1:5" ht="12.75">
      <c r="A9" s="133" t="s">
        <v>440</v>
      </c>
      <c r="B9" s="19" t="s">
        <v>469</v>
      </c>
      <c r="C9" s="134">
        <v>6400</v>
      </c>
      <c r="D9" s="89"/>
      <c r="E9" s="89"/>
    </row>
    <row r="10" spans="1:5" ht="12.75">
      <c r="A10" s="133" t="s">
        <v>470</v>
      </c>
      <c r="B10" s="135" t="s">
        <v>471</v>
      </c>
      <c r="C10" s="136">
        <f>SUM(C11:C14)</f>
        <v>11079</v>
      </c>
      <c r="D10" s="89"/>
      <c r="E10" s="89"/>
    </row>
    <row r="11" spans="1:5" ht="12.75">
      <c r="A11" s="133" t="s">
        <v>472</v>
      </c>
      <c r="B11" s="19" t="s">
        <v>448</v>
      </c>
      <c r="C11" s="134">
        <v>4260</v>
      </c>
      <c r="D11" s="89"/>
      <c r="E11" s="89"/>
    </row>
    <row r="12" spans="1:5" ht="12.75">
      <c r="A12" s="133" t="s">
        <v>473</v>
      </c>
      <c r="B12" s="19" t="s">
        <v>126</v>
      </c>
      <c r="C12" s="134">
        <v>3100</v>
      </c>
      <c r="D12" s="89"/>
      <c r="E12" s="89"/>
    </row>
    <row r="13" spans="1:5" ht="12.75">
      <c r="A13" s="133" t="s">
        <v>474</v>
      </c>
      <c r="B13" s="19" t="s">
        <v>128</v>
      </c>
      <c r="C13" s="134">
        <v>2500</v>
      </c>
      <c r="D13" s="89"/>
      <c r="E13" s="89"/>
    </row>
    <row r="14" spans="1:5" ht="12.75">
      <c r="A14" s="133" t="s">
        <v>516</v>
      </c>
      <c r="B14" s="19" t="s">
        <v>517</v>
      </c>
      <c r="C14" s="134">
        <v>1219</v>
      </c>
      <c r="D14" s="89"/>
      <c r="E14" s="89"/>
    </row>
    <row r="15" spans="1:5" ht="12.75">
      <c r="A15" s="137" t="s">
        <v>441</v>
      </c>
      <c r="B15" s="18" t="s">
        <v>475</v>
      </c>
      <c r="C15" s="132">
        <f>SUM(C16:C18)</f>
        <v>92810</v>
      </c>
      <c r="D15" s="89"/>
      <c r="E15" s="89"/>
    </row>
    <row r="16" spans="1:5" ht="12.75">
      <c r="A16" s="133" t="s">
        <v>55</v>
      </c>
      <c r="B16" s="19" t="s">
        <v>476</v>
      </c>
      <c r="C16" s="134">
        <v>59535</v>
      </c>
      <c r="D16" s="89"/>
      <c r="E16" s="89"/>
    </row>
    <row r="17" spans="1:5" ht="12.75">
      <c r="A17" s="133" t="s">
        <v>151</v>
      </c>
      <c r="B17" s="19" t="s">
        <v>477</v>
      </c>
      <c r="C17" s="134">
        <v>10150</v>
      </c>
      <c r="D17" s="89"/>
      <c r="E17" s="89"/>
    </row>
    <row r="18" spans="1:5" ht="12.75">
      <c r="A18" s="133" t="s">
        <v>151</v>
      </c>
      <c r="B18" s="19" t="s">
        <v>57</v>
      </c>
      <c r="C18" s="134">
        <v>23125</v>
      </c>
      <c r="D18" s="89"/>
      <c r="E18" s="89"/>
    </row>
    <row r="19" spans="1:5" ht="12.75">
      <c r="A19" s="137" t="s">
        <v>442</v>
      </c>
      <c r="B19" s="18" t="s">
        <v>479</v>
      </c>
      <c r="C19" s="132">
        <f>SUM(C20:C23)</f>
        <v>18267</v>
      </c>
      <c r="D19" s="89"/>
      <c r="E19" s="89"/>
    </row>
    <row r="20" spans="1:5" ht="12.75">
      <c r="A20" s="133" t="s">
        <v>58</v>
      </c>
      <c r="B20" s="19" t="s">
        <v>480</v>
      </c>
      <c r="C20" s="134">
        <v>1825</v>
      </c>
      <c r="D20" s="89"/>
      <c r="E20" s="89"/>
    </row>
    <row r="21" spans="1:5" ht="12.75">
      <c r="A21" s="133" t="s">
        <v>60</v>
      </c>
      <c r="B21" s="19" t="s">
        <v>481</v>
      </c>
      <c r="C21" s="134">
        <v>10956</v>
      </c>
      <c r="D21" s="89"/>
      <c r="E21" s="89"/>
    </row>
    <row r="22" spans="1:5" ht="12.75">
      <c r="A22" s="133" t="s">
        <v>478</v>
      </c>
      <c r="B22" s="19" t="s">
        <v>482</v>
      </c>
      <c r="C22" s="134">
        <v>440</v>
      </c>
      <c r="D22" s="89"/>
      <c r="E22" s="89"/>
    </row>
    <row r="23" spans="1:5" ht="12.75">
      <c r="A23" s="138" t="s">
        <v>492</v>
      </c>
      <c r="B23" s="139" t="s">
        <v>486</v>
      </c>
      <c r="C23" s="140">
        <v>5046</v>
      </c>
      <c r="D23" s="89"/>
      <c r="E23" s="89"/>
    </row>
    <row r="24" spans="1:5" ht="12.75">
      <c r="A24" s="137" t="s">
        <v>443</v>
      </c>
      <c r="B24" s="18" t="s">
        <v>140</v>
      </c>
      <c r="C24" s="132">
        <f>SUM(C25:C32)</f>
        <v>23410</v>
      </c>
      <c r="D24" s="89"/>
      <c r="E24" s="89"/>
    </row>
    <row r="25" spans="1:5" ht="12.75">
      <c r="A25" s="138" t="s">
        <v>487</v>
      </c>
      <c r="B25" s="139" t="s">
        <v>4</v>
      </c>
      <c r="C25" s="140">
        <v>80</v>
      </c>
      <c r="D25" s="89"/>
      <c r="E25" s="89"/>
    </row>
    <row r="26" spans="1:5" ht="12.75">
      <c r="A26" s="138" t="s">
        <v>488</v>
      </c>
      <c r="B26" s="139" t="s">
        <v>489</v>
      </c>
      <c r="C26" s="140">
        <v>8000</v>
      </c>
      <c r="D26" s="89"/>
      <c r="E26" s="89"/>
    </row>
    <row r="27" spans="1:5" ht="12.75">
      <c r="A27" s="138" t="s">
        <v>551</v>
      </c>
      <c r="B27" s="139"/>
      <c r="C27" s="140"/>
      <c r="D27" s="89"/>
      <c r="E27" s="89"/>
    </row>
    <row r="28" spans="1:5" ht="12.75">
      <c r="A28" s="138" t="s">
        <v>490</v>
      </c>
      <c r="B28" s="139" t="s">
        <v>491</v>
      </c>
      <c r="C28" s="140">
        <v>130</v>
      </c>
      <c r="D28" s="89"/>
      <c r="E28" s="89"/>
    </row>
    <row r="29" spans="1:5" ht="12.75">
      <c r="A29" s="138" t="s">
        <v>493</v>
      </c>
      <c r="B29" s="159" t="s">
        <v>529</v>
      </c>
      <c r="C29" s="140">
        <v>4000</v>
      </c>
      <c r="D29" s="89"/>
      <c r="E29" s="89"/>
    </row>
    <row r="30" spans="1:5" ht="12.75">
      <c r="A30" s="138" t="s">
        <v>530</v>
      </c>
      <c r="B30" s="159" t="s">
        <v>531</v>
      </c>
      <c r="C30" s="140">
        <v>7000</v>
      </c>
      <c r="D30" s="89"/>
      <c r="E30" s="89"/>
    </row>
    <row r="31" spans="1:5" ht="39.75" customHeight="1">
      <c r="A31" s="133" t="s">
        <v>493</v>
      </c>
      <c r="B31" s="141" t="s">
        <v>515</v>
      </c>
      <c r="C31" s="134">
        <v>3900</v>
      </c>
      <c r="D31" s="89"/>
      <c r="E31" s="89"/>
    </row>
    <row r="32" spans="1:5" ht="39.75" customHeight="1">
      <c r="A32" s="133" t="s">
        <v>530</v>
      </c>
      <c r="B32" s="139" t="s">
        <v>550</v>
      </c>
      <c r="C32" s="134">
        <v>300</v>
      </c>
      <c r="D32" s="89"/>
      <c r="E32" s="89"/>
    </row>
    <row r="33" spans="1:5" ht="12.75">
      <c r="A33" s="137" t="s">
        <v>444</v>
      </c>
      <c r="B33" s="18" t="s">
        <v>447</v>
      </c>
      <c r="C33" s="132">
        <v>29299</v>
      </c>
      <c r="D33" s="89"/>
      <c r="E33" s="89"/>
    </row>
    <row r="34" spans="1:5" ht="12.75">
      <c r="A34" s="137"/>
      <c r="B34" s="18" t="s">
        <v>483</v>
      </c>
      <c r="C34" s="132">
        <f>SUM(C7+C15+C19+C24+C33)</f>
        <v>181730</v>
      </c>
      <c r="D34" s="89"/>
      <c r="E34" s="89"/>
    </row>
    <row r="35" spans="1:5" ht="12.75">
      <c r="A35" s="89"/>
      <c r="B35" s="89"/>
      <c r="C35" s="89"/>
      <c r="D35" s="89"/>
      <c r="E35" s="89"/>
    </row>
  </sheetData>
  <mergeCells count="2"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3" sqref="A3:A5"/>
    </sheetView>
  </sheetViews>
  <sheetFormatPr defaultColWidth="9.140625" defaultRowHeight="42.75" customHeight="1"/>
  <cols>
    <col min="1" max="1" width="57.421875" style="0" customWidth="1"/>
    <col min="2" max="2" width="13.140625" style="0" customWidth="1"/>
    <col min="3" max="16384" width="22.421875" style="0" customWidth="1"/>
  </cols>
  <sheetData>
    <row r="1" spans="1:2" ht="42.75" customHeight="1">
      <c r="A1" s="189" t="s">
        <v>303</v>
      </c>
      <c r="B1" s="189"/>
    </row>
    <row r="2" spans="1:2" ht="42.75" customHeight="1">
      <c r="A2" s="30" t="s">
        <v>157</v>
      </c>
      <c r="B2" s="31"/>
    </row>
    <row r="3" spans="1:2" ht="42.75" customHeight="1">
      <c r="A3" s="190" t="s">
        <v>2</v>
      </c>
      <c r="B3" s="188" t="s">
        <v>162</v>
      </c>
    </row>
    <row r="4" spans="1:2" ht="42.75" customHeight="1">
      <c r="A4" s="191"/>
      <c r="B4" s="188"/>
    </row>
    <row r="5" spans="1:2" ht="42.75" customHeight="1">
      <c r="A5" s="191"/>
      <c r="B5" s="188"/>
    </row>
    <row r="6" spans="1:2" ht="42.75" customHeight="1">
      <c r="A6" s="33" t="s">
        <v>204</v>
      </c>
      <c r="B6" s="34">
        <v>1374</v>
      </c>
    </row>
    <row r="7" spans="1:2" ht="42.75" customHeight="1">
      <c r="A7" s="33" t="s">
        <v>304</v>
      </c>
      <c r="B7" s="34">
        <v>50</v>
      </c>
    </row>
    <row r="8" spans="1:2" ht="42.75" customHeight="1">
      <c r="A8" s="35" t="s">
        <v>167</v>
      </c>
      <c r="B8" s="36">
        <f>SUM(B6:B7)</f>
        <v>1424</v>
      </c>
    </row>
    <row r="9" spans="1:2" ht="42.75" customHeight="1">
      <c r="A9" s="33" t="s">
        <v>206</v>
      </c>
      <c r="B9" s="34">
        <v>330</v>
      </c>
    </row>
    <row r="10" spans="1:2" ht="42.75" customHeight="1">
      <c r="A10" s="33" t="s">
        <v>168</v>
      </c>
      <c r="B10" s="34">
        <v>41</v>
      </c>
    </row>
    <row r="11" spans="1:2" ht="42.75" customHeight="1">
      <c r="A11" s="35" t="s">
        <v>221</v>
      </c>
      <c r="B11" s="36">
        <f>SUM(B9:B10)</f>
        <v>371</v>
      </c>
    </row>
    <row r="12" spans="1:2" ht="42.75" customHeight="1">
      <c r="A12" s="33" t="s">
        <v>208</v>
      </c>
      <c r="B12" s="34">
        <v>10</v>
      </c>
    </row>
    <row r="13" spans="1:2" ht="42.75" customHeight="1">
      <c r="A13" s="33" t="s">
        <v>184</v>
      </c>
      <c r="B13" s="34">
        <v>150</v>
      </c>
    </row>
    <row r="14" spans="1:2" ht="42.75" customHeight="1">
      <c r="A14" s="35" t="s">
        <v>233</v>
      </c>
      <c r="B14" s="36">
        <f>SUM(B12:B13)</f>
        <v>160</v>
      </c>
    </row>
    <row r="15" spans="1:2" ht="42.75" customHeight="1">
      <c r="A15" s="35" t="s">
        <v>193</v>
      </c>
      <c r="B15" s="36">
        <f>SUM(B14,(B11),(B8))</f>
        <v>1955</v>
      </c>
    </row>
    <row r="16" spans="1:2" ht="42.75" customHeight="1">
      <c r="A16" s="43"/>
      <c r="B16" s="31"/>
    </row>
  </sheetData>
  <mergeCells count="3">
    <mergeCell ref="A1:B1"/>
    <mergeCell ref="A3:A5"/>
    <mergeCell ref="B3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privát</dc:creator>
  <cp:keywords/>
  <dc:description/>
  <cp:lastModifiedBy>Körjegyzőség Sümegcsehi</cp:lastModifiedBy>
  <cp:lastPrinted>2011-11-28T06:52:05Z</cp:lastPrinted>
  <dcterms:created xsi:type="dcterms:W3CDTF">2011-11-18T11:22:17Z</dcterms:created>
  <dcterms:modified xsi:type="dcterms:W3CDTF">2012-01-03T09:10:01Z</dcterms:modified>
  <cp:category/>
  <cp:version/>
  <cp:contentType/>
  <cp:contentStatus/>
</cp:coreProperties>
</file>