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445" activeTab="3"/>
  </bookViews>
  <sheets>
    <sheet name="körj." sheetId="1" r:id="rId1"/>
    <sheet name="iskola bevétel" sheetId="2" r:id="rId2"/>
    <sheet name="Iskola kiadás átk." sheetId="3" r:id="rId3"/>
    <sheet name="isk szakfel" sheetId="4" r:id="rId4"/>
  </sheets>
  <definedNames/>
  <calcPr fullCalcOnLoad="1"/>
</workbook>
</file>

<file path=xl/sharedStrings.xml><?xml version="1.0" encoding="utf-8"?>
<sst xmlns="http://schemas.openxmlformats.org/spreadsheetml/2006/main" count="368" uniqueCount="225">
  <si>
    <t>Megnevezés</t>
  </si>
  <si>
    <t>Összesen</t>
  </si>
  <si>
    <t>Adatok e Ft-ban</t>
  </si>
  <si>
    <t>2.1</t>
  </si>
  <si>
    <t>3.1</t>
  </si>
  <si>
    <t>Iskolai normatíva összesen:</t>
  </si>
  <si>
    <t>Óvodai nevelés 8 hónap</t>
  </si>
  <si>
    <t>Óvodai nevelés 4 hónap</t>
  </si>
  <si>
    <t>Ált isk. 1-2 évf. 8 hónap</t>
  </si>
  <si>
    <t>Ált isk.3 évf. 8 hónap</t>
  </si>
  <si>
    <t>Ált isk. 4 évf. 8 hónap</t>
  </si>
  <si>
    <t>Ált isk. 5-6 évf. 8 hónap</t>
  </si>
  <si>
    <t>Ált isk. 7-8 évf. 8 hónap</t>
  </si>
  <si>
    <t>Ált isk. 1-2 évf. 4 hónap</t>
  </si>
  <si>
    <t>Ált isk.3 évf. 4 hónap</t>
  </si>
  <si>
    <t>Ált isk. 4 évf. 4 hónap</t>
  </si>
  <si>
    <t>Ált isk. 5-6 évf. 4 hónap</t>
  </si>
  <si>
    <t>Ált isk. 7-8 évf. 4 hónap</t>
  </si>
  <si>
    <t>SNI-s ( magántanuló) 8 hónap</t>
  </si>
  <si>
    <t>SNI-s (beszédfogyatékos) 8 hónap</t>
  </si>
  <si>
    <t>SNI-s (beszédfogyatékos) 4 hónap</t>
  </si>
  <si>
    <t>SNI-s (org, okokra vissza nem vez.) 8 hónap</t>
  </si>
  <si>
    <t>SNI-s (org, okokra vissza nem vez.) 4 hónap</t>
  </si>
  <si>
    <t>Térítési díjak</t>
  </si>
  <si>
    <t>Zala-Kar bejáró gyermekek</t>
  </si>
  <si>
    <t>2.2</t>
  </si>
  <si>
    <t>Napközi 1-8 évf. 12 hónap</t>
  </si>
  <si>
    <t xml:space="preserve">Intézmányi társulás </t>
  </si>
  <si>
    <t>Konyha bérleti díja</t>
  </si>
  <si>
    <t>Összeg eFt</t>
  </si>
  <si>
    <t xml:space="preserve">Cafetéria </t>
  </si>
  <si>
    <t>Személyi juttatás összesen:</t>
  </si>
  <si>
    <t>Munkaadót terhelő járulékok összesen:</t>
  </si>
  <si>
    <t>Irodaszer, nyomtatvány</t>
  </si>
  <si>
    <t>Szakmai anyag</t>
  </si>
  <si>
    <t>Egyéb üzemelt. célú fenntartási szolgáltatás</t>
  </si>
  <si>
    <t>ÁFA</t>
  </si>
  <si>
    <t>Pénzügyi szolgáltatások</t>
  </si>
  <si>
    <t>Szakértői díj</t>
  </si>
  <si>
    <t>Dologi kiadások összesen:</t>
  </si>
  <si>
    <t>Szakfeladat mindösszesen:</t>
  </si>
  <si>
    <t>Közalkalmazotti alapilletmény: 1 fő</t>
  </si>
  <si>
    <t>Táppénz hj.</t>
  </si>
  <si>
    <t>Foglalk.Eü. ( Üzrmorvosi vizsgálat)</t>
  </si>
  <si>
    <t xml:space="preserve">                 562-913 Iskolai intézményi étkeztetés</t>
  </si>
  <si>
    <t xml:space="preserve">                  562-917 Munkahelyi étkeztetés</t>
  </si>
  <si>
    <t xml:space="preserve">Szakfeladat mindösszesen: </t>
  </si>
  <si>
    <t>Hajtó- és kenőanyag</t>
  </si>
  <si>
    <t>Egyéb áru besz.</t>
  </si>
  <si>
    <t>Villamosenergia</t>
  </si>
  <si>
    <t>Szolgáltatások összesen:</t>
  </si>
  <si>
    <t>Dologi kiadás összesen:</t>
  </si>
  <si>
    <t>Adók díjak</t>
  </si>
  <si>
    <t>851-011 Óvodai nevelés, ellátás</t>
  </si>
  <si>
    <t>vezetői pótlék,köt ill. pótlék</t>
  </si>
  <si>
    <t>Rendszeres személyi juttatás összesen:</t>
  </si>
  <si>
    <t>Helyettesítés</t>
  </si>
  <si>
    <t>Táppénz</t>
  </si>
  <si>
    <t>Túlóra</t>
  </si>
  <si>
    <t>Közl.költs.tér.(dolg.)</t>
  </si>
  <si>
    <t>Nem rendsz.személyi juttatások:</t>
  </si>
  <si>
    <t>I.Személyi juttatások összesen:</t>
  </si>
  <si>
    <t>II.Munkaadót terhelő járulék összesen:</t>
  </si>
  <si>
    <t>Könyv, f.irat, inf.hord.besz.kiad.</t>
  </si>
  <si>
    <t xml:space="preserve">Egyéb dologi kiadás </t>
  </si>
  <si>
    <t>Nem adatáv.célú távközl.díj (telefon)</t>
  </si>
  <si>
    <t>Kötelező eszközfejlesztés</t>
  </si>
  <si>
    <t>Belföldi kiküldetés</t>
  </si>
  <si>
    <t>III.Dologi kiadás összesen:</t>
  </si>
  <si>
    <t>Szakfeladat mindösszesen: I.II.III.</t>
  </si>
  <si>
    <t>852-011  Általános Iskolai tanulók nappali rendszerű nevelése, 
oktatása ( 1-4 évfolyam )</t>
  </si>
  <si>
    <t>Kiemelt m.végz.ker.kieg.</t>
  </si>
  <si>
    <t>Nem rend.személyi juttatások:</t>
  </si>
  <si>
    <t xml:space="preserve">Táppénz </t>
  </si>
  <si>
    <t>II.Munkaadót terhelő járulékok összesen:</t>
  </si>
  <si>
    <t>Gyógyszer, vegyszer</t>
  </si>
  <si>
    <t>Könyv, folyóirat, inf.hord.besz.kiad.</t>
  </si>
  <si>
    <t>Egyéb anyag besz.</t>
  </si>
  <si>
    <t>Egyéb készletbesz. (tisztítószer, karb.anyag)</t>
  </si>
  <si>
    <t>Gázenergia</t>
  </si>
  <si>
    <t>Víz- és csatornadíj</t>
  </si>
  <si>
    <t>Nem adatátv.célú távközl.díj (telefon)</t>
  </si>
  <si>
    <t>Karbantartás, kisjavítás</t>
  </si>
  <si>
    <t>Egyéb üzemeltetés fenntartás</t>
  </si>
  <si>
    <t>Szállítási szolg.igényb.(diák bérl.,egy.száll.)</t>
  </si>
  <si>
    <t xml:space="preserve">Közok.szakértői díj </t>
  </si>
  <si>
    <t>III.Dologi kiadások összesen:</t>
  </si>
  <si>
    <t>Szakfeladat mindösszesen:I.II.III.</t>
  </si>
  <si>
    <t>852-021  Általános Iskolai tanulók nappali rendszerű nevelése, 
oktatása ( 5-8 évfolyam )</t>
  </si>
  <si>
    <t>Igazgatói pótlék</t>
  </si>
  <si>
    <t>Hellyettesítés</t>
  </si>
  <si>
    <t>855 914 Általános iskola tanulószobai ellátás</t>
  </si>
  <si>
    <t>Közlekedési kts térítés</t>
  </si>
  <si>
    <t>855 911 Általános iskolanapközi otthonos  ellátás</t>
  </si>
  <si>
    <t>Közalkalmazotti alapilletmény:1 fő</t>
  </si>
  <si>
    <t>Közl kts térítés</t>
  </si>
  <si>
    <t>Körjegyzőség</t>
  </si>
  <si>
    <t xml:space="preserve">           841-126 Önkormányzat igazgatási tevékenység</t>
  </si>
  <si>
    <t>Alapilletmény: 6 fő köztisztviselő</t>
  </si>
  <si>
    <t>Közalkalmazott bére</t>
  </si>
  <si>
    <t>Pótlék</t>
  </si>
  <si>
    <t>Személyi juttatások összesen:</t>
  </si>
  <si>
    <t>1.1 Személyhez kapcsolódó költségtérítések és hozzájárulások:</t>
  </si>
  <si>
    <t xml:space="preserve">Közlekedési költségtérítés: </t>
  </si>
  <si>
    <t>Egyéb szoc juttatás</t>
  </si>
  <si>
    <t>Továbbképzés</t>
  </si>
  <si>
    <t>Költségtérítések összesen:</t>
  </si>
  <si>
    <t xml:space="preserve">Táppénz hozzájárulás: </t>
  </si>
  <si>
    <t xml:space="preserve">Táppénz 1/3-a </t>
  </si>
  <si>
    <t>Könyv</t>
  </si>
  <si>
    <t>Folyóirat (közlönyök, jogtár)</t>
  </si>
  <si>
    <t xml:space="preserve">Kisértékű tárgyi eszköz </t>
  </si>
  <si>
    <t>Egyéb készlet (tisztítószer., karb.anyag)</t>
  </si>
  <si>
    <t xml:space="preserve">Szakmai anyag </t>
  </si>
  <si>
    <t xml:space="preserve">Készletbeszerzés összesen: </t>
  </si>
  <si>
    <t>Nem adatátviteli célú szolg. (telefon)</t>
  </si>
  <si>
    <t>Víz- csatornadíj</t>
  </si>
  <si>
    <t xml:space="preserve">Belföldi kiküldetés </t>
  </si>
  <si>
    <t>Egyéb dologi</t>
  </si>
  <si>
    <t>x</t>
  </si>
  <si>
    <t>1.1</t>
  </si>
  <si>
    <t>1.2</t>
  </si>
  <si>
    <t>2</t>
  </si>
  <si>
    <t>3</t>
  </si>
  <si>
    <t>4</t>
  </si>
  <si>
    <t>1.3</t>
  </si>
  <si>
    <t>Informatikai fejlesztés (kötöttcélú)</t>
  </si>
  <si>
    <t>Kedvezményes étkeztetés (kötöttcélú)</t>
  </si>
  <si>
    <t>Ingyenes tankönyv (kötöttcélú)</t>
  </si>
  <si>
    <t>Osztályfönöki pótlék (kötöttcélú)</t>
  </si>
  <si>
    <t>Pedagogus továbbképzés (kötöttcélú)</t>
  </si>
  <si>
    <t>TÁMOP 1.7 Referencia Iskola pályázat</t>
  </si>
  <si>
    <t>Összesen:</t>
  </si>
  <si>
    <t>2012 évi költségvetés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</si>
  <si>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</si>
  <si>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</si>
  <si>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</si>
  <si>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</si>
  <si>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</si>
  <si>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</si>
  <si>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</si>
  <si>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</si>
  <si>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</si>
  <si>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</si>
  <si>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</si>
  <si>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</si>
  <si>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</si>
  <si>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</si>
  <si>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</si>
  <si>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</si>
  <si>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</si>
  <si>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</si>
  <si>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</si>
  <si>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</si>
  <si>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</si>
  <si>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Müködési pénzátvétel:</t>
  </si>
  <si>
    <t>Felhalmozási pénzátvétel összesen:</t>
  </si>
  <si>
    <t>Bevétel Összesen:</t>
  </si>
  <si>
    <t>2.3</t>
  </si>
  <si>
    <t>Közalkalmazottak alapilletménye: 4fő ped. X 12 hó:</t>
  </si>
  <si>
    <t>Önk támogatása</t>
  </si>
  <si>
    <t>Bevétel</t>
  </si>
  <si>
    <t>E.</t>
  </si>
  <si>
    <t>Felügyeleti szervtől kapott támogatás, ebből</t>
  </si>
  <si>
    <t xml:space="preserve">       -Állami tám</t>
  </si>
  <si>
    <t xml:space="preserve">       -Sümegcsehi 90 %</t>
  </si>
  <si>
    <t xml:space="preserve">       -Döbröce 10 %</t>
  </si>
  <si>
    <t>Cafeteria adó</t>
  </si>
  <si>
    <t>Livi</t>
  </si>
  <si>
    <t>Mariann</t>
  </si>
  <si>
    <t>Kati</t>
  </si>
  <si>
    <t>Gyöngyi</t>
  </si>
  <si>
    <t>Ibolya</t>
  </si>
  <si>
    <t>Rózsika</t>
  </si>
  <si>
    <t>Kompenzáció</t>
  </si>
  <si>
    <t>852-011  Általános Iskolai tanulók nappali rendszerű nevelése, oktatása ( 1-4 évfolyam )</t>
  </si>
  <si>
    <t>2012 Költségvetés</t>
  </si>
  <si>
    <t>Fazekas József Általános Iskola Napközi Otthonos Óvoda Egységes Óvoda Bölcsőde</t>
  </si>
  <si>
    <t>2012 évi költségvetés tervezése</t>
  </si>
  <si>
    <t xml:space="preserve">Közalkalmazottak alapilletménye: </t>
  </si>
  <si>
    <t>(Kiemelt m.végz.ker.kieg.)</t>
  </si>
  <si>
    <t>Szociális hozzájárulás 27 %</t>
  </si>
  <si>
    <t>Vásárolt term.+szolg. ÁFÁ-ja</t>
  </si>
  <si>
    <t xml:space="preserve"> Kötelező eszközfejlesztés</t>
  </si>
  <si>
    <t>Vásárolt term. + szolg. ÁFÁ-ja</t>
  </si>
  <si>
    <t>Zalakar szakszolgálat</t>
  </si>
  <si>
    <t>Közalkalmazottak alapilletménye: 8 ped. X 12 hó:</t>
  </si>
  <si>
    <t>Megbízási díjak</t>
  </si>
  <si>
    <t>jubileumi jutalom</t>
  </si>
  <si>
    <t>Szakfeladatok összesen:</t>
  </si>
  <si>
    <r>
      <t xml:space="preserve">  </t>
    </r>
    <r>
      <rPr>
        <b/>
        <sz val="12"/>
        <rFont val="Arial"/>
        <family val="2"/>
      </rPr>
      <t xml:space="preserve">  562-912  Óvoda intézményi étkeztetés</t>
    </r>
  </si>
  <si>
    <t xml:space="preserve"> 562-913 Iskolai intézményi étkeztetés</t>
  </si>
  <si>
    <t xml:space="preserve"> 562-912  Óvoda intézményi étkeztetés</t>
  </si>
  <si>
    <t xml:space="preserve"> 562-917 Munkahelyi étkeztetés</t>
  </si>
  <si>
    <t>BEVÉTELEK Fazekas József Általános Iskola</t>
  </si>
  <si>
    <t>Kötött célú pénzmaradvény</t>
  </si>
  <si>
    <t>Osztályfönöki pótlék, Munkavezetői pótlék,DÖK pótlék</t>
  </si>
  <si>
    <t>Szállítási szolg.igényb.( bejáró gyerekek diák bérlete)</t>
  </si>
  <si>
    <t>Egyéb dologi kiadás (utik.,sport,)</t>
  </si>
  <si>
    <t>TÁMOP 3.1.7 Felhalmozási kiadás</t>
  </si>
  <si>
    <t>Egyéb üzemltetés (szennyvíz, posta, hulladék száll, kéményseprés)</t>
  </si>
  <si>
    <t>Egyéb dologi kiadás (utik.,sport)</t>
  </si>
  <si>
    <t>Szociális hozzájárulás : 27 %)</t>
  </si>
  <si>
    <t>6400 adag étel X315(nyersanyagnorma)+ 59% rezsi költség =501</t>
  </si>
  <si>
    <t>10100 adag étel ( 7-11 év) X335(nyersanyagnorma)+ 59% rezsi költség =533</t>
  </si>
  <si>
    <t>9335 adag étel ( 11-14 év) X370(nyersanyagnorma)+ 59% rezsi költség =588</t>
  </si>
  <si>
    <t>280 adag étel ( 7-10 év) X235(nyersanyagnorma)+ 59% rezsi költség =374</t>
  </si>
  <si>
    <t>1726 adag étel ( 11-14 év) X265(nyersanyagnorma)+ 59% rezsi költség =421</t>
  </si>
  <si>
    <t>400 adag étel X340(nyersanyagnorma)+ 59% rezsi költség =540</t>
  </si>
  <si>
    <t>Eredeti előirányzat</t>
  </si>
  <si>
    <t xml:space="preserve">                      562-912 Óvoda intézményi étkeztetés</t>
  </si>
  <si>
    <t xml:space="preserve">                   562-913 Iskolai intézményi étkeztetés</t>
  </si>
  <si>
    <t xml:space="preserve">                  562-917  Munkahelyi vendéglátás</t>
  </si>
  <si>
    <t>2012</t>
  </si>
  <si>
    <t>Normatív támogatás</t>
  </si>
  <si>
    <t>Zala-kar Támogatás</t>
  </si>
  <si>
    <t>TÁMOP 1.7 PÁLYÁZAT</t>
  </si>
  <si>
    <t>KÖTÖTT CÉLÚ PÉNZMARADVÁNY</t>
  </si>
  <si>
    <t>Közüzemek szétválasztása + radiátor csere 150 e</t>
  </si>
  <si>
    <t>Önkormányzati támogatás</t>
  </si>
  <si>
    <t>11 sz. melléklet</t>
  </si>
  <si>
    <t>2/d melléklet</t>
  </si>
  <si>
    <t>Iskola szakfeladat bevételei</t>
  </si>
  <si>
    <t>2/d/1 sz. melléklet</t>
  </si>
  <si>
    <t>3/a sz.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</si>
</sst>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3" fontId="13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justify" vertical="top" wrapText="1"/>
    </xf>
    <xf numFmtId="3" fontId="11" fillId="0" borderId="0" xfId="0" applyNumberFormat="1" applyFont="1" applyBorder="1" applyAlignment="1">
      <alignment horizontal="right"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0" fillId="0" borderId="1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right" wrapText="1"/>
    </xf>
    <xf numFmtId="0" fontId="5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wrapText="1"/>
    </xf>
    <xf numFmtId="3" fontId="0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 wrapText="1"/>
    </xf>
    <xf numFmtId="0" fontId="7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36" fillId="0" borderId="10" xfId="0" applyFont="1" applyBorder="1" applyAlignment="1">
      <alignment horizontal="right" vertical="center" wrapText="1"/>
    </xf>
    <xf numFmtId="0" fontId="34" fillId="0" borderId="15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0" xfId="56" applyFont="1" applyBorder="1" applyAlignment="1">
      <alignment horizontal="center"/>
      <protection/>
    </xf>
    <xf numFmtId="0" fontId="3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="60" zoomScalePageLayoutView="0" workbookViewId="0" topLeftCell="A1">
      <selection activeCell="D4" sqref="D4"/>
    </sheetView>
  </sheetViews>
  <sheetFormatPr defaultColWidth="9.140625" defaultRowHeight="23.25" customHeight="1"/>
  <cols>
    <col min="1" max="1" width="51.57421875" style="0" customWidth="1"/>
    <col min="2" max="2" width="13.00390625" style="0" customWidth="1"/>
    <col min="5" max="5" width="12.8515625" style="0" customWidth="1"/>
  </cols>
  <sheetData>
    <row r="1" spans="1:4" ht="23.25" customHeight="1">
      <c r="A1" s="26" t="s">
        <v>176</v>
      </c>
      <c r="B1" s="94" t="s">
        <v>220</v>
      </c>
      <c r="C1" s="95"/>
      <c r="D1" s="95"/>
    </row>
    <row r="2" spans="1:2" ht="23.25" customHeight="1">
      <c r="A2" s="13" t="s">
        <v>96</v>
      </c>
      <c r="B2" s="2"/>
    </row>
    <row r="3" spans="1:2" ht="31.5" customHeight="1">
      <c r="A3" s="14" t="s">
        <v>97</v>
      </c>
      <c r="B3" s="15"/>
    </row>
    <row r="4" spans="1:2" ht="23.25" customHeight="1">
      <c r="A4" s="14"/>
      <c r="B4" s="15"/>
    </row>
    <row r="5" spans="1:2" ht="23.25" customHeight="1">
      <c r="A5" s="96" t="s">
        <v>0</v>
      </c>
      <c r="B5" s="98" t="s">
        <v>29</v>
      </c>
    </row>
    <row r="6" spans="1:2" ht="23.25" customHeight="1">
      <c r="A6" s="97"/>
      <c r="B6" s="99"/>
    </row>
    <row r="7" spans="1:2" ht="23.25" customHeight="1">
      <c r="A7" s="97"/>
      <c r="B7" s="100"/>
    </row>
    <row r="8" spans="1:2" ht="23.25" customHeight="1">
      <c r="A8" s="16" t="s">
        <v>98</v>
      </c>
      <c r="B8" s="17">
        <v>11224</v>
      </c>
    </row>
    <row r="9" spans="1:2" ht="23.25" customHeight="1">
      <c r="A9" s="16" t="s">
        <v>99</v>
      </c>
      <c r="B9" s="17">
        <v>485</v>
      </c>
    </row>
    <row r="10" spans="1:14" ht="23.25" customHeight="1">
      <c r="A10" s="16" t="s">
        <v>100</v>
      </c>
      <c r="B10" s="17">
        <v>580</v>
      </c>
      <c r="K10" t="s">
        <v>168</v>
      </c>
      <c r="L10">
        <v>123400</v>
      </c>
      <c r="N10">
        <v>12200</v>
      </c>
    </row>
    <row r="11" spans="1:14" ht="23.25" customHeight="1">
      <c r="A11" s="16" t="s">
        <v>174</v>
      </c>
      <c r="B11" s="17"/>
      <c r="K11" t="s">
        <v>169</v>
      </c>
      <c r="L11">
        <v>108200</v>
      </c>
      <c r="N11">
        <v>12900</v>
      </c>
    </row>
    <row r="12" spans="1:14" ht="23.25" customHeight="1">
      <c r="A12" s="18" t="s">
        <v>101</v>
      </c>
      <c r="B12" s="19">
        <f>SUM(B8:B10)</f>
        <v>12289</v>
      </c>
      <c r="K12" t="s">
        <v>170</v>
      </c>
      <c r="L12">
        <v>110200</v>
      </c>
      <c r="N12">
        <v>12900</v>
      </c>
    </row>
    <row r="13" spans="1:12" ht="30" customHeight="1">
      <c r="A13" s="20" t="s">
        <v>102</v>
      </c>
      <c r="B13" s="17"/>
      <c r="K13" t="s">
        <v>171</v>
      </c>
      <c r="L13">
        <v>241600</v>
      </c>
    </row>
    <row r="14" spans="1:14" ht="23.25" customHeight="1">
      <c r="A14" s="21" t="s">
        <v>103</v>
      </c>
      <c r="B14" s="17">
        <v>375</v>
      </c>
      <c r="C14" t="s">
        <v>119</v>
      </c>
      <c r="K14" t="s">
        <v>172</v>
      </c>
      <c r="L14">
        <v>146700</v>
      </c>
      <c r="N14">
        <v>13900</v>
      </c>
    </row>
    <row r="15" spans="1:14" ht="23.25" customHeight="1">
      <c r="A15" s="21" t="s">
        <v>30</v>
      </c>
      <c r="B15" s="17">
        <v>1164</v>
      </c>
      <c r="K15" t="s">
        <v>173</v>
      </c>
      <c r="L15">
        <v>154600</v>
      </c>
      <c r="N15">
        <v>13400</v>
      </c>
    </row>
    <row r="16" spans="1:15" ht="23.25" customHeight="1">
      <c r="A16" s="21" t="s">
        <v>167</v>
      </c>
      <c r="B16" s="17">
        <v>359</v>
      </c>
      <c r="L16" s="3">
        <f>SUM(L10:L15)</f>
        <v>884700</v>
      </c>
      <c r="M16" s="3"/>
      <c r="N16" s="3">
        <f>SUM(N10:N15)</f>
        <v>65300</v>
      </c>
      <c r="O16" s="3">
        <f>SUM(L16:N16)</f>
        <v>950000</v>
      </c>
    </row>
    <row r="17" spans="1:2" ht="23.25" customHeight="1">
      <c r="A17" s="21" t="s">
        <v>104</v>
      </c>
      <c r="B17" s="17">
        <v>120</v>
      </c>
    </row>
    <row r="18" spans="1:2" ht="23.25" customHeight="1">
      <c r="A18" s="21" t="s">
        <v>105</v>
      </c>
      <c r="B18" s="17">
        <v>100</v>
      </c>
    </row>
    <row r="19" spans="1:2" ht="23.25" customHeight="1">
      <c r="A19" s="22" t="s">
        <v>106</v>
      </c>
      <c r="B19" s="19">
        <f>SUM(B14:B18)</f>
        <v>2118</v>
      </c>
    </row>
    <row r="20" spans="1:2" ht="23.25" customHeight="1">
      <c r="A20" s="22" t="s">
        <v>31</v>
      </c>
      <c r="B20" s="19">
        <f>SUM(B19+B12)</f>
        <v>14407</v>
      </c>
    </row>
    <row r="21" spans="1:2" ht="23.25" customHeight="1">
      <c r="A21" s="54" t="s">
        <v>202</v>
      </c>
      <c r="B21" s="17">
        <v>3318</v>
      </c>
    </row>
    <row r="22" spans="1:2" ht="23.25" customHeight="1">
      <c r="A22" s="21" t="s">
        <v>107</v>
      </c>
      <c r="B22" s="17">
        <v>50</v>
      </c>
    </row>
    <row r="23" spans="1:2" ht="23.25" customHeight="1">
      <c r="A23" s="21" t="s">
        <v>108</v>
      </c>
      <c r="B23" s="17">
        <v>50</v>
      </c>
    </row>
    <row r="24" spans="1:2" ht="23.25" customHeight="1">
      <c r="A24" s="22" t="s">
        <v>32</v>
      </c>
      <c r="B24" s="19">
        <f>SUM(B21:B23)</f>
        <v>3418</v>
      </c>
    </row>
    <row r="25" spans="1:2" ht="23.25" customHeight="1">
      <c r="A25" s="21" t="s">
        <v>33</v>
      </c>
      <c r="B25" s="23">
        <v>400</v>
      </c>
    </row>
    <row r="26" spans="1:2" ht="23.25" customHeight="1">
      <c r="A26" s="21" t="s">
        <v>109</v>
      </c>
      <c r="B26" s="17">
        <v>20</v>
      </c>
    </row>
    <row r="27" spans="1:2" ht="23.25" customHeight="1">
      <c r="A27" s="21" t="s">
        <v>110</v>
      </c>
      <c r="B27" s="23">
        <v>50</v>
      </c>
    </row>
    <row r="28" spans="1:2" ht="23.25" customHeight="1">
      <c r="A28" s="21" t="s">
        <v>111</v>
      </c>
      <c r="B28" s="24">
        <v>100</v>
      </c>
    </row>
    <row r="29" spans="1:2" ht="23.25" customHeight="1">
      <c r="A29" s="21" t="s">
        <v>112</v>
      </c>
      <c r="B29" s="17">
        <v>10</v>
      </c>
    </row>
    <row r="30" spans="1:2" ht="23.25" customHeight="1">
      <c r="A30" s="21" t="s">
        <v>113</v>
      </c>
      <c r="B30" s="24">
        <v>200</v>
      </c>
    </row>
    <row r="31" spans="1:2" ht="23.25" customHeight="1">
      <c r="A31" s="20" t="s">
        <v>114</v>
      </c>
      <c r="B31" s="19">
        <f>SUM(B25:B30)</f>
        <v>780</v>
      </c>
    </row>
    <row r="32" spans="1:4" ht="23.25" customHeight="1">
      <c r="A32" s="21" t="s">
        <v>115</v>
      </c>
      <c r="B32" s="17">
        <v>200</v>
      </c>
      <c r="D32" s="55"/>
    </row>
    <row r="33" spans="1:4" ht="23.25" customHeight="1">
      <c r="A33" s="21" t="s">
        <v>79</v>
      </c>
      <c r="B33" s="17">
        <v>250</v>
      </c>
      <c r="D33" s="55"/>
    </row>
    <row r="34" spans="1:4" ht="23.25" customHeight="1">
      <c r="A34" s="21" t="s">
        <v>49</v>
      </c>
      <c r="B34" s="17">
        <v>200</v>
      </c>
      <c r="D34" s="55"/>
    </row>
    <row r="35" spans="1:4" ht="23.25" customHeight="1">
      <c r="A35" s="21" t="s">
        <v>116</v>
      </c>
      <c r="B35" s="17">
        <v>11</v>
      </c>
      <c r="D35" s="55"/>
    </row>
    <row r="36" spans="1:4" ht="23.25" customHeight="1">
      <c r="A36" s="21" t="s">
        <v>82</v>
      </c>
      <c r="B36" s="24">
        <v>500</v>
      </c>
      <c r="D36" s="56"/>
    </row>
    <row r="37" spans="1:4" ht="23.25" customHeight="1">
      <c r="A37" s="21" t="s">
        <v>35</v>
      </c>
      <c r="B37" s="24">
        <v>650</v>
      </c>
      <c r="D37" s="56"/>
    </row>
    <row r="38" spans="1:4" ht="23.25" customHeight="1">
      <c r="A38" s="21" t="s">
        <v>36</v>
      </c>
      <c r="B38" s="17">
        <v>754</v>
      </c>
      <c r="D38" s="27"/>
    </row>
    <row r="39" spans="1:2" ht="23.25" customHeight="1">
      <c r="A39" s="21" t="s">
        <v>117</v>
      </c>
      <c r="B39" s="17">
        <v>100</v>
      </c>
    </row>
    <row r="40" spans="1:2" ht="23.25" customHeight="1">
      <c r="A40" s="21" t="s">
        <v>118</v>
      </c>
      <c r="B40" s="17">
        <v>71</v>
      </c>
    </row>
    <row r="41" spans="1:2" ht="23.25" customHeight="1">
      <c r="A41" s="21" t="s">
        <v>52</v>
      </c>
      <c r="B41" s="17">
        <v>70</v>
      </c>
    </row>
    <row r="42" spans="1:2" ht="23.25" customHeight="1">
      <c r="A42" s="20" t="s">
        <v>50</v>
      </c>
      <c r="B42" s="19">
        <f>SUM(B32:B41)</f>
        <v>2806</v>
      </c>
    </row>
    <row r="43" spans="1:2" ht="23.25" customHeight="1">
      <c r="A43" s="22" t="s">
        <v>39</v>
      </c>
      <c r="B43" s="19">
        <f>SUM(B42,(B31))</f>
        <v>3586</v>
      </c>
    </row>
    <row r="44" spans="1:2" ht="23.25" customHeight="1">
      <c r="A44" s="25" t="s">
        <v>40</v>
      </c>
      <c r="B44" s="19">
        <f>SUM(B43,B24,B20)</f>
        <v>21411</v>
      </c>
    </row>
    <row r="47" ht="23.25" customHeight="1">
      <c r="A47" s="40" t="s">
        <v>161</v>
      </c>
    </row>
    <row r="48" ht="23.25" customHeight="1">
      <c r="A48" s="13" t="s">
        <v>96</v>
      </c>
    </row>
    <row r="49" ht="36.75" customHeight="1">
      <c r="A49" s="14" t="s">
        <v>97</v>
      </c>
    </row>
    <row r="51" spans="1:4" ht="23.25" customHeight="1">
      <c r="A51" s="101"/>
      <c r="B51" s="102"/>
      <c r="C51" s="102"/>
      <c r="D51" s="102"/>
    </row>
    <row r="52" spans="1:4" ht="23.25" customHeight="1">
      <c r="A52" s="91"/>
      <c r="B52" s="92"/>
      <c r="C52" s="93"/>
      <c r="D52" s="93"/>
    </row>
    <row r="53" spans="1:4" ht="23.25" customHeight="1">
      <c r="A53" s="45" t="s">
        <v>0</v>
      </c>
      <c r="B53" s="50" t="s">
        <v>162</v>
      </c>
      <c r="C53" s="51"/>
      <c r="D53" s="51"/>
    </row>
    <row r="54" spans="1:4" ht="23.25" customHeight="1">
      <c r="A54" s="46" t="s">
        <v>163</v>
      </c>
      <c r="B54" s="48">
        <v>21411</v>
      </c>
      <c r="C54" s="52"/>
      <c r="D54" s="52"/>
    </row>
    <row r="55" spans="1:4" ht="23.25" customHeight="1">
      <c r="A55" s="47" t="s">
        <v>164</v>
      </c>
      <c r="B55" s="48">
        <v>3042</v>
      </c>
      <c r="C55" s="52"/>
      <c r="D55" s="52"/>
    </row>
    <row r="56" spans="1:4" ht="23.25" customHeight="1">
      <c r="A56" s="47" t="s">
        <v>165</v>
      </c>
      <c r="B56" s="48">
        <v>16532</v>
      </c>
      <c r="C56" s="52"/>
      <c r="D56" s="52"/>
    </row>
    <row r="57" spans="1:4" ht="23.25" customHeight="1">
      <c r="A57" s="47" t="s">
        <v>166</v>
      </c>
      <c r="B57" s="48">
        <v>1837</v>
      </c>
      <c r="C57" s="52"/>
      <c r="D57" s="52"/>
    </row>
    <row r="58" spans="1:4" ht="23.25" customHeight="1">
      <c r="A58" s="33" t="s">
        <v>1</v>
      </c>
      <c r="B58" s="49">
        <f>SUM(B55:B57)</f>
        <v>21411</v>
      </c>
      <c r="C58" s="53"/>
      <c r="D58" s="53"/>
    </row>
    <row r="62" ht="23.25" customHeight="1">
      <c r="I62">
        <f>G62-H62</f>
        <v>0</v>
      </c>
    </row>
  </sheetData>
  <sheetProtection/>
  <mergeCells count="5">
    <mergeCell ref="A52:D52"/>
    <mergeCell ref="B1:D1"/>
    <mergeCell ref="A5:A7"/>
    <mergeCell ref="B5:B7"/>
    <mergeCell ref="A51:D5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1" sqref="C1"/>
    </sheetView>
  </sheetViews>
  <sheetFormatPr defaultColWidth="9.140625" defaultRowHeight="25.5" customHeight="1"/>
  <cols>
    <col min="2" max="2" width="49.7109375" style="0" customWidth="1"/>
    <col min="3" max="3" width="21.421875" style="0" customWidth="1"/>
  </cols>
  <sheetData>
    <row r="1" ht="25.5" customHeight="1">
      <c r="C1" t="s">
        <v>221</v>
      </c>
    </row>
    <row r="2" spans="2:3" ht="25.5" customHeight="1">
      <c r="B2" s="103" t="s">
        <v>194</v>
      </c>
      <c r="C2" s="95"/>
    </row>
    <row r="3" spans="2:3" ht="25.5" customHeight="1">
      <c r="B3" s="103" t="s">
        <v>133</v>
      </c>
      <c r="C3" s="95"/>
    </row>
    <row r="4" spans="2:3" ht="25.5" customHeight="1">
      <c r="B4" s="39"/>
      <c r="C4" s="1"/>
    </row>
    <row r="5" spans="2:3" ht="25.5" customHeight="1">
      <c r="B5" s="39"/>
      <c r="C5" s="6" t="s">
        <v>2</v>
      </c>
    </row>
    <row r="6" spans="1:3" ht="25.5" customHeight="1">
      <c r="A6" s="29">
        <v>1</v>
      </c>
      <c r="B6" s="29" t="s">
        <v>5</v>
      </c>
      <c r="C6" s="29">
        <f>SUM(C8:C31)</f>
        <v>46855</v>
      </c>
    </row>
    <row r="7" spans="1:2" ht="25.5" customHeight="1">
      <c r="A7" s="7"/>
      <c r="B7" s="7"/>
    </row>
    <row r="8" spans="1:3" ht="25.5" customHeight="1">
      <c r="A8" s="32" t="s">
        <v>120</v>
      </c>
      <c r="B8" s="5" t="s">
        <v>6</v>
      </c>
      <c r="C8" s="5">
        <v>5953</v>
      </c>
    </row>
    <row r="9" spans="1:3" ht="25.5" customHeight="1">
      <c r="A9" s="32" t="s">
        <v>121</v>
      </c>
      <c r="B9" s="5" t="s">
        <v>7</v>
      </c>
      <c r="C9" s="5">
        <v>2507</v>
      </c>
    </row>
    <row r="10" spans="1:3" ht="25.5" customHeight="1">
      <c r="A10" s="32" t="s">
        <v>125</v>
      </c>
      <c r="B10" s="5" t="s">
        <v>8</v>
      </c>
      <c r="C10" s="5">
        <v>2977</v>
      </c>
    </row>
    <row r="11" spans="1:3" ht="25.5" customHeight="1">
      <c r="A11" s="32" t="s">
        <v>134</v>
      </c>
      <c r="B11" s="5" t="s">
        <v>9</v>
      </c>
      <c r="C11" s="5">
        <v>1253</v>
      </c>
    </row>
    <row r="12" spans="1:3" ht="25.5" customHeight="1">
      <c r="A12" s="32" t="s">
        <v>135</v>
      </c>
      <c r="B12" s="5" t="s">
        <v>10</v>
      </c>
      <c r="C12" s="5">
        <v>1880</v>
      </c>
    </row>
    <row r="13" spans="1:3" ht="25.5" customHeight="1">
      <c r="A13" s="32" t="s">
        <v>136</v>
      </c>
      <c r="B13" s="5" t="s">
        <v>11</v>
      </c>
      <c r="C13" s="5">
        <v>4073</v>
      </c>
    </row>
    <row r="14" spans="1:3" ht="25.5" customHeight="1">
      <c r="A14" s="32" t="s">
        <v>137</v>
      </c>
      <c r="B14" s="5" t="s">
        <v>12</v>
      </c>
      <c r="C14" s="5">
        <v>5013</v>
      </c>
    </row>
    <row r="15" spans="1:3" ht="25.5" customHeight="1">
      <c r="A15" s="32" t="s">
        <v>138</v>
      </c>
      <c r="B15" s="5" t="s">
        <v>13</v>
      </c>
      <c r="C15" s="5">
        <v>1410</v>
      </c>
    </row>
    <row r="16" spans="1:3" ht="25.5" customHeight="1">
      <c r="A16" s="32" t="s">
        <v>139</v>
      </c>
      <c r="B16" s="5" t="s">
        <v>14</v>
      </c>
      <c r="C16" s="5">
        <v>940</v>
      </c>
    </row>
    <row r="17" spans="1:3" ht="25.5" customHeight="1">
      <c r="A17" s="32" t="s">
        <v>140</v>
      </c>
      <c r="B17" s="5" t="s">
        <v>15</v>
      </c>
      <c r="C17" s="5">
        <v>705</v>
      </c>
    </row>
    <row r="18" spans="1:3" ht="25.5" customHeight="1">
      <c r="A18" s="32" t="s">
        <v>141</v>
      </c>
      <c r="B18" s="5" t="s">
        <v>16</v>
      </c>
      <c r="C18" s="5">
        <v>2193</v>
      </c>
    </row>
    <row r="19" spans="1:3" ht="25.5" customHeight="1">
      <c r="A19" s="32" t="s">
        <v>142</v>
      </c>
      <c r="B19" s="5" t="s">
        <v>17</v>
      </c>
      <c r="C19" s="5">
        <v>2272</v>
      </c>
    </row>
    <row r="20" spans="1:3" ht="25.5" customHeight="1">
      <c r="A20" s="32" t="s">
        <v>143</v>
      </c>
      <c r="B20" s="5" t="s">
        <v>26</v>
      </c>
      <c r="C20" s="5">
        <v>1880</v>
      </c>
    </row>
    <row r="21" spans="1:3" ht="25.5" customHeight="1">
      <c r="A21" s="32" t="s">
        <v>144</v>
      </c>
      <c r="B21" s="5" t="s">
        <v>18</v>
      </c>
      <c r="C21" s="5">
        <v>-149</v>
      </c>
    </row>
    <row r="22" spans="1:3" ht="25.5" customHeight="1">
      <c r="A22" s="32" t="s">
        <v>145</v>
      </c>
      <c r="B22" s="5" t="s">
        <v>19</v>
      </c>
      <c r="C22" s="5">
        <v>597</v>
      </c>
    </row>
    <row r="23" spans="1:3" ht="25.5" customHeight="1">
      <c r="A23" s="32" t="s">
        <v>146</v>
      </c>
      <c r="B23" s="5" t="s">
        <v>20</v>
      </c>
      <c r="C23" s="5">
        <v>239</v>
      </c>
    </row>
    <row r="24" spans="1:3" ht="25.5" customHeight="1">
      <c r="A24" s="32" t="s">
        <v>147</v>
      </c>
      <c r="B24" s="5" t="s">
        <v>21</v>
      </c>
      <c r="C24" s="5">
        <v>941</v>
      </c>
    </row>
    <row r="25" spans="1:3" ht="25.5" customHeight="1">
      <c r="A25" s="32" t="s">
        <v>148</v>
      </c>
      <c r="B25" s="5" t="s">
        <v>22</v>
      </c>
      <c r="C25" s="5">
        <v>314</v>
      </c>
    </row>
    <row r="26" spans="1:3" ht="25.5" customHeight="1">
      <c r="A26" s="32" t="s">
        <v>149</v>
      </c>
      <c r="B26" s="5" t="s">
        <v>126</v>
      </c>
      <c r="C26" s="5">
        <v>254</v>
      </c>
    </row>
    <row r="27" spans="1:3" ht="25.5" customHeight="1">
      <c r="A27" s="32" t="s">
        <v>150</v>
      </c>
      <c r="B27" s="5" t="s">
        <v>27</v>
      </c>
      <c r="C27" s="5">
        <v>3445</v>
      </c>
    </row>
    <row r="28" spans="1:3" ht="25.5" customHeight="1">
      <c r="A28" s="32" t="s">
        <v>151</v>
      </c>
      <c r="B28" s="5" t="s">
        <v>127</v>
      </c>
      <c r="C28" s="5">
        <v>6800</v>
      </c>
    </row>
    <row r="29" spans="1:3" ht="25.5" customHeight="1">
      <c r="A29" s="32" t="s">
        <v>152</v>
      </c>
      <c r="B29" s="5" t="s">
        <v>128</v>
      </c>
      <c r="C29" s="5">
        <v>1056</v>
      </c>
    </row>
    <row r="30" spans="1:3" ht="25.5" customHeight="1">
      <c r="A30" s="32" t="s">
        <v>153</v>
      </c>
      <c r="B30" s="5" t="s">
        <v>129</v>
      </c>
      <c r="C30" s="5">
        <v>208</v>
      </c>
    </row>
    <row r="31" spans="1:3" ht="25.5" customHeight="1">
      <c r="A31" s="32" t="s">
        <v>154</v>
      </c>
      <c r="B31" s="5" t="s">
        <v>130</v>
      </c>
      <c r="C31" s="5">
        <v>94</v>
      </c>
    </row>
    <row r="32" spans="1:3" ht="25.5" customHeight="1">
      <c r="A32" s="43" t="s">
        <v>3</v>
      </c>
      <c r="B32" s="28" t="s">
        <v>23</v>
      </c>
      <c r="C32" s="31">
        <v>4050</v>
      </c>
    </row>
    <row r="33" spans="1:3" ht="25.5" customHeight="1">
      <c r="A33" s="41" t="s">
        <v>25</v>
      </c>
      <c r="B33" s="31" t="s">
        <v>28</v>
      </c>
      <c r="C33" s="31">
        <v>960</v>
      </c>
    </row>
    <row r="34" spans="1:3" ht="25.5" customHeight="1">
      <c r="A34" s="41" t="s">
        <v>158</v>
      </c>
      <c r="B34" s="28" t="s">
        <v>24</v>
      </c>
      <c r="C34" s="31">
        <v>10956</v>
      </c>
    </row>
    <row r="35" spans="1:3" ht="25.5" customHeight="1">
      <c r="A35" s="30" t="s">
        <v>122</v>
      </c>
      <c r="B35" s="33" t="s">
        <v>155</v>
      </c>
      <c r="C35" s="29">
        <f>SUM(C32:C34)</f>
        <v>15966</v>
      </c>
    </row>
    <row r="36" spans="1:3" ht="25.5" customHeight="1">
      <c r="A36" s="30" t="s">
        <v>4</v>
      </c>
      <c r="B36" s="31" t="s">
        <v>131</v>
      </c>
      <c r="C36" s="31">
        <v>4000</v>
      </c>
    </row>
    <row r="37" spans="1:3" ht="25.5" customHeight="1">
      <c r="A37" s="42" t="s">
        <v>123</v>
      </c>
      <c r="B37" s="29" t="s">
        <v>156</v>
      </c>
      <c r="C37" s="29">
        <f>SUM(C36:C36)</f>
        <v>4000</v>
      </c>
    </row>
    <row r="38" spans="1:3" ht="25.5" customHeight="1">
      <c r="A38" s="42" t="s">
        <v>124</v>
      </c>
      <c r="B38" s="29" t="s">
        <v>195</v>
      </c>
      <c r="C38" s="29">
        <v>1346</v>
      </c>
    </row>
    <row r="39" spans="1:3" ht="25.5" customHeight="1">
      <c r="A39" s="29">
        <v>5</v>
      </c>
      <c r="B39" s="29" t="s">
        <v>160</v>
      </c>
      <c r="C39" s="44">
        <v>15081</v>
      </c>
    </row>
    <row r="40" spans="1:3" ht="25.5" customHeight="1">
      <c r="A40" s="5"/>
      <c r="B40" s="29" t="s">
        <v>157</v>
      </c>
      <c r="C40" s="29">
        <f>SUM(C6+C35+C37+C39+C38)</f>
        <v>83248</v>
      </c>
    </row>
  </sheetData>
  <sheetProtection/>
  <mergeCells count="2">
    <mergeCell ref="B2:C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3"/>
  <sheetViews>
    <sheetView view="pageBreakPreview" zoomScaleSheetLayoutView="100" zoomScalePageLayoutView="0" workbookViewId="0" topLeftCell="A7">
      <selection activeCell="B1" sqref="B1"/>
    </sheetView>
  </sheetViews>
  <sheetFormatPr defaultColWidth="9.140625" defaultRowHeight="24" customHeight="1"/>
  <cols>
    <col min="1" max="1" width="62.7109375" style="0" customWidth="1"/>
    <col min="2" max="2" width="15.421875" style="0" customWidth="1"/>
  </cols>
  <sheetData>
    <row r="1" ht="24" customHeight="1">
      <c r="B1" t="s">
        <v>224</v>
      </c>
    </row>
    <row r="2" ht="35.25" customHeight="1">
      <c r="A2" s="57" t="s">
        <v>177</v>
      </c>
    </row>
    <row r="3" ht="24" customHeight="1">
      <c r="A3" s="8" t="s">
        <v>178</v>
      </c>
    </row>
    <row r="4" spans="1:2" ht="24" customHeight="1">
      <c r="A4" s="58"/>
      <c r="B4" s="3"/>
    </row>
    <row r="6" ht="24" customHeight="1" hidden="1"/>
    <row r="7" spans="1:2" ht="24" customHeight="1">
      <c r="A7" s="104" t="s">
        <v>53</v>
      </c>
      <c r="B7" s="104"/>
    </row>
    <row r="8" spans="1:2" ht="24" customHeight="1">
      <c r="A8" s="59"/>
      <c r="B8" s="12"/>
    </row>
    <row r="9" spans="1:2" ht="24" customHeight="1">
      <c r="A9" s="105" t="s">
        <v>0</v>
      </c>
      <c r="B9" s="108" t="s">
        <v>29</v>
      </c>
    </row>
    <row r="10" spans="1:2" ht="24" customHeight="1">
      <c r="A10" s="106"/>
      <c r="B10" s="109"/>
    </row>
    <row r="11" spans="1:2" ht="24" customHeight="1">
      <c r="A11" s="107"/>
      <c r="B11" s="110"/>
    </row>
    <row r="12" spans="1:2" ht="24" customHeight="1">
      <c r="A12" s="60" t="s">
        <v>179</v>
      </c>
      <c r="B12" s="61">
        <v>8832</v>
      </c>
    </row>
    <row r="13" spans="1:2" ht="24" customHeight="1">
      <c r="A13" s="60" t="s">
        <v>54</v>
      </c>
      <c r="B13" s="61">
        <v>312</v>
      </c>
    </row>
    <row r="14" spans="1:2" ht="24" customHeight="1">
      <c r="A14" s="62" t="s">
        <v>55</v>
      </c>
      <c r="B14" s="63">
        <f>SUM(B12:B13)</f>
        <v>9144</v>
      </c>
    </row>
    <row r="15" spans="1:2" ht="24" customHeight="1">
      <c r="A15" s="60" t="s">
        <v>56</v>
      </c>
      <c r="B15" s="61">
        <v>60</v>
      </c>
    </row>
    <row r="16" spans="1:2" ht="24" customHeight="1">
      <c r="A16" s="60" t="s">
        <v>57</v>
      </c>
      <c r="B16" s="61">
        <v>60</v>
      </c>
    </row>
    <row r="17" spans="1:2" ht="24" customHeight="1">
      <c r="A17" s="60" t="s">
        <v>180</v>
      </c>
      <c r="B17" s="61">
        <v>258</v>
      </c>
    </row>
    <row r="18" spans="1:2" ht="24" customHeight="1">
      <c r="A18" s="60" t="s">
        <v>59</v>
      </c>
      <c r="B18" s="61">
        <v>420</v>
      </c>
    </row>
    <row r="19" spans="1:2" ht="24" customHeight="1">
      <c r="A19" s="64" t="s">
        <v>60</v>
      </c>
      <c r="B19" s="65">
        <f>SUM(B15:B18)</f>
        <v>798</v>
      </c>
    </row>
    <row r="20" spans="1:2" ht="24" customHeight="1">
      <c r="A20" s="62" t="s">
        <v>61</v>
      </c>
      <c r="B20" s="63">
        <f>B14+B19</f>
        <v>9942</v>
      </c>
    </row>
    <row r="21" spans="1:2" ht="24" customHeight="1">
      <c r="A21" s="60" t="s">
        <v>181</v>
      </c>
      <c r="B21" s="61">
        <v>2538</v>
      </c>
    </row>
    <row r="22" spans="1:2" ht="24" customHeight="1">
      <c r="A22" s="62" t="s">
        <v>62</v>
      </c>
      <c r="B22" s="63">
        <f>SUM(B21:B21)</f>
        <v>2538</v>
      </c>
    </row>
    <row r="23" spans="1:2" ht="24" customHeight="1">
      <c r="A23" s="60" t="s">
        <v>33</v>
      </c>
      <c r="B23" s="61">
        <v>50</v>
      </c>
    </row>
    <row r="24" spans="1:2" ht="24" customHeight="1">
      <c r="A24" s="60" t="s">
        <v>63</v>
      </c>
      <c r="B24" s="61">
        <v>40</v>
      </c>
    </row>
    <row r="25" spans="1:2" ht="24" customHeight="1">
      <c r="A25" s="60" t="s">
        <v>34</v>
      </c>
      <c r="B25" s="61">
        <v>100</v>
      </c>
    </row>
    <row r="26" spans="1:2" ht="24" customHeight="1">
      <c r="A26" s="60" t="s">
        <v>218</v>
      </c>
      <c r="B26" s="61">
        <v>650</v>
      </c>
    </row>
    <row r="27" spans="1:2" ht="24" customHeight="1">
      <c r="A27" s="60" t="s">
        <v>64</v>
      </c>
      <c r="B27" s="61">
        <v>100</v>
      </c>
    </row>
    <row r="28" spans="1:2" ht="24" customHeight="1">
      <c r="A28" s="60" t="s">
        <v>65</v>
      </c>
      <c r="B28" s="61">
        <v>80</v>
      </c>
    </row>
    <row r="29" spans="1:2" ht="24" customHeight="1">
      <c r="A29" s="60" t="s">
        <v>182</v>
      </c>
      <c r="B29" s="61">
        <v>150</v>
      </c>
    </row>
    <row r="30" spans="1:2" ht="24" customHeight="1">
      <c r="A30" s="60" t="s">
        <v>67</v>
      </c>
      <c r="B30" s="61">
        <v>30</v>
      </c>
    </row>
    <row r="31" spans="1:2" ht="24" customHeight="1">
      <c r="A31" s="60" t="s">
        <v>43</v>
      </c>
      <c r="B31" s="61">
        <v>60</v>
      </c>
    </row>
    <row r="32" spans="1:2" ht="24" customHeight="1">
      <c r="A32" s="60" t="s">
        <v>183</v>
      </c>
      <c r="B32" s="61">
        <v>100</v>
      </c>
    </row>
    <row r="33" spans="1:2" ht="24" customHeight="1">
      <c r="A33" s="62" t="s">
        <v>68</v>
      </c>
      <c r="B33" s="63">
        <f>SUM(B23:B32)</f>
        <v>1360</v>
      </c>
    </row>
    <row r="34" spans="1:2" ht="24" customHeight="1">
      <c r="A34" s="62" t="s">
        <v>69</v>
      </c>
      <c r="B34" s="63">
        <f>B20+B22+B33</f>
        <v>13840</v>
      </c>
    </row>
    <row r="35" spans="1:2" ht="24" customHeight="1">
      <c r="A35" s="66"/>
      <c r="B35" s="12"/>
    </row>
    <row r="36" spans="1:2" ht="24" customHeight="1">
      <c r="A36" s="11"/>
      <c r="B36" s="12"/>
    </row>
    <row r="37" spans="1:2" ht="24" customHeight="1">
      <c r="A37" s="11"/>
      <c r="B37" s="12"/>
    </row>
    <row r="38" spans="1:2" ht="24" customHeight="1">
      <c r="A38" s="104" t="s">
        <v>70</v>
      </c>
      <c r="B38" s="104"/>
    </row>
    <row r="39" spans="1:2" ht="24" customHeight="1">
      <c r="A39" s="59"/>
      <c r="B39" s="12"/>
    </row>
    <row r="40" spans="1:2" ht="24" customHeight="1">
      <c r="A40" s="105" t="s">
        <v>0</v>
      </c>
      <c r="B40" s="108" t="s">
        <v>29</v>
      </c>
    </row>
    <row r="41" spans="1:2" ht="24" customHeight="1">
      <c r="A41" s="106"/>
      <c r="B41" s="109"/>
    </row>
    <row r="42" spans="1:2" ht="24" customHeight="1">
      <c r="A42" s="107"/>
      <c r="B42" s="110"/>
    </row>
    <row r="43" spans="1:2" ht="24" customHeight="1">
      <c r="A43" s="60" t="s">
        <v>159</v>
      </c>
      <c r="B43" s="61">
        <v>7485</v>
      </c>
    </row>
    <row r="44" spans="1:2" ht="24" customHeight="1">
      <c r="A44" s="60" t="s">
        <v>196</v>
      </c>
      <c r="B44" s="61">
        <v>437</v>
      </c>
    </row>
    <row r="45" spans="1:2" ht="24" customHeight="1">
      <c r="A45" s="62" t="s">
        <v>55</v>
      </c>
      <c r="B45" s="63">
        <f>SUM(B43:B44)</f>
        <v>7922</v>
      </c>
    </row>
    <row r="46" spans="1:2" ht="24" customHeight="1">
      <c r="A46" s="60" t="s">
        <v>58</v>
      </c>
      <c r="B46" s="61">
        <v>100</v>
      </c>
    </row>
    <row r="47" spans="1:2" ht="24" customHeight="1">
      <c r="A47" s="60" t="s">
        <v>71</v>
      </c>
      <c r="B47" s="61">
        <v>144</v>
      </c>
    </row>
    <row r="48" spans="1:2" ht="24" customHeight="1">
      <c r="A48" s="60" t="s">
        <v>59</v>
      </c>
      <c r="B48" s="61">
        <v>250</v>
      </c>
    </row>
    <row r="49" spans="1:2" ht="24" customHeight="1">
      <c r="A49" s="60" t="s">
        <v>90</v>
      </c>
      <c r="B49" s="61">
        <v>300</v>
      </c>
    </row>
    <row r="50" spans="1:2" ht="24" customHeight="1">
      <c r="A50" s="64" t="s">
        <v>72</v>
      </c>
      <c r="B50" s="63">
        <f>SUM(B46:B49)</f>
        <v>794</v>
      </c>
    </row>
    <row r="51" spans="1:2" ht="24" customHeight="1">
      <c r="A51" s="62" t="s">
        <v>61</v>
      </c>
      <c r="B51" s="63">
        <f>B45+B50</f>
        <v>8716</v>
      </c>
    </row>
    <row r="52" spans="1:2" ht="24" customHeight="1">
      <c r="A52" s="60" t="s">
        <v>181</v>
      </c>
      <c r="B52" s="61">
        <v>2286</v>
      </c>
    </row>
    <row r="53" spans="1:2" ht="24" customHeight="1">
      <c r="A53" s="60" t="s">
        <v>73</v>
      </c>
      <c r="B53" s="61">
        <v>60</v>
      </c>
    </row>
    <row r="54" spans="1:2" ht="24" customHeight="1">
      <c r="A54" s="62" t="s">
        <v>74</v>
      </c>
      <c r="B54" s="63">
        <f>SUM(B52:B53)</f>
        <v>2346</v>
      </c>
    </row>
    <row r="55" spans="1:2" ht="24" customHeight="1">
      <c r="A55" s="60" t="s">
        <v>75</v>
      </c>
      <c r="B55" s="61">
        <v>5</v>
      </c>
    </row>
    <row r="56" spans="1:2" ht="24" customHeight="1">
      <c r="A56" s="60" t="s">
        <v>33</v>
      </c>
      <c r="B56" s="61">
        <v>100</v>
      </c>
    </row>
    <row r="57" spans="1:2" ht="24" customHeight="1">
      <c r="A57" s="60" t="s">
        <v>76</v>
      </c>
      <c r="B57" s="61">
        <v>65</v>
      </c>
    </row>
    <row r="58" spans="1:2" ht="24" customHeight="1">
      <c r="A58" s="60" t="s">
        <v>34</v>
      </c>
      <c r="B58" s="61">
        <v>75</v>
      </c>
    </row>
    <row r="59" spans="1:2" ht="24" customHeight="1">
      <c r="A59" s="60" t="s">
        <v>47</v>
      </c>
      <c r="B59" s="61">
        <v>30</v>
      </c>
    </row>
    <row r="60" spans="1:2" ht="24" customHeight="1">
      <c r="A60" s="60" t="s">
        <v>77</v>
      </c>
      <c r="B60" s="61">
        <v>25</v>
      </c>
    </row>
    <row r="61" spans="1:2" ht="24" customHeight="1">
      <c r="A61" s="60" t="s">
        <v>48</v>
      </c>
      <c r="B61" s="61">
        <v>10</v>
      </c>
    </row>
    <row r="62" spans="1:2" ht="24" customHeight="1">
      <c r="A62" s="60" t="s">
        <v>78</v>
      </c>
      <c r="B62" s="61">
        <v>150</v>
      </c>
    </row>
    <row r="63" spans="1:2" ht="24" customHeight="1">
      <c r="A63" s="60" t="s">
        <v>79</v>
      </c>
      <c r="B63" s="61">
        <v>800</v>
      </c>
    </row>
    <row r="64" spans="1:2" ht="24" customHeight="1">
      <c r="A64" s="60" t="s">
        <v>49</v>
      </c>
      <c r="B64" s="61">
        <v>350</v>
      </c>
    </row>
    <row r="65" spans="1:2" ht="24" customHeight="1">
      <c r="A65" s="60" t="s">
        <v>80</v>
      </c>
      <c r="B65" s="61">
        <v>75</v>
      </c>
    </row>
    <row r="66" spans="1:2" ht="24" customHeight="1">
      <c r="A66" s="60" t="s">
        <v>200</v>
      </c>
      <c r="B66" s="61">
        <v>400</v>
      </c>
    </row>
    <row r="67" spans="1:2" ht="24" customHeight="1">
      <c r="A67" s="60" t="s">
        <v>81</v>
      </c>
      <c r="B67" s="61">
        <v>150</v>
      </c>
    </row>
    <row r="68" spans="1:2" ht="24" customHeight="1">
      <c r="A68" s="60" t="s">
        <v>82</v>
      </c>
      <c r="B68" s="61">
        <v>150</v>
      </c>
    </row>
    <row r="69" spans="1:2" ht="24" customHeight="1">
      <c r="A69" s="60" t="s">
        <v>197</v>
      </c>
      <c r="B69" s="61">
        <v>750</v>
      </c>
    </row>
    <row r="70" spans="1:2" ht="24" customHeight="1">
      <c r="A70" s="60" t="s">
        <v>198</v>
      </c>
      <c r="B70" s="61">
        <v>50</v>
      </c>
    </row>
    <row r="71" spans="1:2" ht="24" customHeight="1">
      <c r="A71" s="60" t="s">
        <v>184</v>
      </c>
      <c r="B71" s="61">
        <v>775</v>
      </c>
    </row>
    <row r="72" spans="1:2" ht="24" customHeight="1">
      <c r="A72" s="60" t="s">
        <v>67</v>
      </c>
      <c r="B72" s="61">
        <v>100</v>
      </c>
    </row>
    <row r="73" spans="1:2" ht="24" customHeight="1">
      <c r="A73" s="60" t="s">
        <v>37</v>
      </c>
      <c r="B73" s="61">
        <v>75</v>
      </c>
    </row>
    <row r="74" spans="1:2" ht="24" customHeight="1">
      <c r="A74" s="60" t="s">
        <v>52</v>
      </c>
      <c r="B74" s="61">
        <v>50</v>
      </c>
    </row>
    <row r="75" spans="1:2" ht="24" customHeight="1">
      <c r="A75" s="60" t="s">
        <v>85</v>
      </c>
      <c r="B75" s="61">
        <v>50</v>
      </c>
    </row>
    <row r="76" spans="1:2" ht="24" customHeight="1">
      <c r="A76" s="60" t="s">
        <v>66</v>
      </c>
      <c r="B76" s="61">
        <v>150</v>
      </c>
    </row>
    <row r="77" spans="1:2" ht="24" customHeight="1">
      <c r="A77" s="60" t="s">
        <v>38</v>
      </c>
      <c r="B77" s="61">
        <v>50</v>
      </c>
    </row>
    <row r="78" spans="1:2" ht="24" customHeight="1">
      <c r="A78" s="60" t="s">
        <v>43</v>
      </c>
      <c r="B78" s="61">
        <v>40</v>
      </c>
    </row>
    <row r="79" spans="1:2" ht="24" customHeight="1">
      <c r="A79" s="62" t="s">
        <v>86</v>
      </c>
      <c r="B79" s="63">
        <f>SUM(B55:B78)</f>
        <v>4475</v>
      </c>
    </row>
    <row r="80" spans="1:2" ht="24" customHeight="1">
      <c r="A80" s="62" t="s">
        <v>185</v>
      </c>
      <c r="B80" s="63">
        <v>790</v>
      </c>
    </row>
    <row r="81" spans="1:2" ht="24" customHeight="1">
      <c r="A81" s="62" t="s">
        <v>87</v>
      </c>
      <c r="B81" s="63">
        <f>B51+B54+B79+B80</f>
        <v>16327</v>
      </c>
    </row>
    <row r="82" spans="1:2" ht="24" customHeight="1">
      <c r="A82" s="11"/>
      <c r="B82" s="12"/>
    </row>
    <row r="83" spans="1:2" ht="24" customHeight="1">
      <c r="A83" s="11"/>
      <c r="B83" s="12"/>
    </row>
    <row r="84" spans="1:2" ht="24" customHeight="1">
      <c r="A84" s="11"/>
      <c r="B84" s="12"/>
    </row>
    <row r="85" spans="1:2" ht="24" customHeight="1">
      <c r="A85" s="104" t="s">
        <v>88</v>
      </c>
      <c r="B85" s="104"/>
    </row>
    <row r="86" spans="1:2" ht="24" customHeight="1">
      <c r="A86" s="59"/>
      <c r="B86" s="12"/>
    </row>
    <row r="87" spans="1:2" ht="24" customHeight="1">
      <c r="A87" s="105" t="s">
        <v>0</v>
      </c>
      <c r="B87" s="108" t="s">
        <v>29</v>
      </c>
    </row>
    <row r="88" spans="1:2" ht="24" customHeight="1">
      <c r="A88" s="106"/>
      <c r="B88" s="109"/>
    </row>
    <row r="89" spans="1:2" ht="24" customHeight="1">
      <c r="A89" s="107"/>
      <c r="B89" s="110"/>
    </row>
    <row r="90" spans="1:2" ht="24" customHeight="1">
      <c r="A90" s="60" t="s">
        <v>186</v>
      </c>
      <c r="B90" s="61">
        <v>14183</v>
      </c>
    </row>
    <row r="91" spans="1:2" ht="24" customHeight="1">
      <c r="A91" s="60" t="s">
        <v>89</v>
      </c>
      <c r="B91" s="61">
        <v>552</v>
      </c>
    </row>
    <row r="92" spans="1:2" ht="24" customHeight="1">
      <c r="A92" s="60" t="s">
        <v>196</v>
      </c>
      <c r="B92" s="61">
        <v>401</v>
      </c>
    </row>
    <row r="93" spans="1:2" ht="24" customHeight="1">
      <c r="A93" s="60" t="s">
        <v>187</v>
      </c>
      <c r="B93" s="61">
        <v>745</v>
      </c>
    </row>
    <row r="94" spans="1:2" ht="24" customHeight="1">
      <c r="A94" s="62" t="s">
        <v>55</v>
      </c>
      <c r="B94" s="63">
        <f>SUM(B90:B93)</f>
        <v>15881</v>
      </c>
    </row>
    <row r="95" spans="1:2" ht="24" customHeight="1">
      <c r="A95" s="60" t="s">
        <v>58</v>
      </c>
      <c r="B95" s="61">
        <v>200</v>
      </c>
    </row>
    <row r="96" spans="1:2" ht="24" customHeight="1">
      <c r="A96" s="60" t="s">
        <v>71</v>
      </c>
      <c r="B96" s="61">
        <v>543</v>
      </c>
    </row>
    <row r="97" spans="1:2" ht="24" customHeight="1">
      <c r="A97" s="60" t="s">
        <v>59</v>
      </c>
      <c r="B97" s="61">
        <v>850</v>
      </c>
    </row>
    <row r="98" spans="1:2" ht="24" customHeight="1">
      <c r="A98" s="60" t="s">
        <v>188</v>
      </c>
      <c r="B98" s="61">
        <v>326</v>
      </c>
    </row>
    <row r="99" spans="1:2" ht="24" customHeight="1">
      <c r="A99" s="60" t="s">
        <v>90</v>
      </c>
      <c r="B99" s="61">
        <v>600</v>
      </c>
    </row>
    <row r="100" spans="1:2" ht="24" customHeight="1">
      <c r="A100" s="60" t="s">
        <v>42</v>
      </c>
      <c r="B100" s="61">
        <v>250</v>
      </c>
    </row>
    <row r="101" spans="1:2" ht="24" customHeight="1">
      <c r="A101" s="64" t="s">
        <v>72</v>
      </c>
      <c r="B101" s="63">
        <f>SUM(B95:B100)</f>
        <v>2769</v>
      </c>
    </row>
    <row r="102" spans="1:2" ht="24" customHeight="1">
      <c r="A102" s="62" t="s">
        <v>61</v>
      </c>
      <c r="B102" s="63">
        <f>B94+B101</f>
        <v>18650</v>
      </c>
    </row>
    <row r="103" spans="1:2" ht="24" customHeight="1">
      <c r="A103" s="60" t="s">
        <v>181</v>
      </c>
      <c r="B103" s="61">
        <v>4807</v>
      </c>
    </row>
    <row r="104" spans="1:2" ht="24" customHeight="1">
      <c r="A104" s="62" t="s">
        <v>74</v>
      </c>
      <c r="B104" s="63">
        <f>SUM(B103:B103)</f>
        <v>4807</v>
      </c>
    </row>
    <row r="105" spans="1:2" ht="24" customHeight="1">
      <c r="A105" s="60" t="s">
        <v>75</v>
      </c>
      <c r="B105" s="61">
        <v>5</v>
      </c>
    </row>
    <row r="106" spans="1:2" ht="24" customHeight="1">
      <c r="A106" s="60" t="s">
        <v>33</v>
      </c>
      <c r="B106" s="61">
        <v>100</v>
      </c>
    </row>
    <row r="107" spans="1:2" ht="24" customHeight="1">
      <c r="A107" s="60" t="s">
        <v>76</v>
      </c>
      <c r="B107" s="61">
        <v>65</v>
      </c>
    </row>
    <row r="108" spans="1:2" ht="24" customHeight="1">
      <c r="A108" s="60" t="s">
        <v>34</v>
      </c>
      <c r="B108" s="61">
        <v>75</v>
      </c>
    </row>
    <row r="109" spans="1:2" ht="24" customHeight="1">
      <c r="A109" s="60" t="s">
        <v>47</v>
      </c>
      <c r="B109" s="61">
        <v>50</v>
      </c>
    </row>
    <row r="110" spans="1:2" ht="24" customHeight="1">
      <c r="A110" s="60" t="s">
        <v>77</v>
      </c>
      <c r="B110" s="61">
        <v>25</v>
      </c>
    </row>
    <row r="111" spans="1:2" ht="24" customHeight="1">
      <c r="A111" s="60" t="s">
        <v>48</v>
      </c>
      <c r="B111" s="61">
        <v>10</v>
      </c>
    </row>
    <row r="112" spans="1:2" ht="24" customHeight="1">
      <c r="A112" s="60" t="s">
        <v>78</v>
      </c>
      <c r="B112" s="61">
        <v>150</v>
      </c>
    </row>
    <row r="113" spans="1:2" ht="24" customHeight="1">
      <c r="A113" s="60" t="s">
        <v>79</v>
      </c>
      <c r="B113" s="61">
        <v>800</v>
      </c>
    </row>
    <row r="114" spans="1:2" ht="24" customHeight="1">
      <c r="A114" s="60" t="s">
        <v>49</v>
      </c>
      <c r="B114" s="61">
        <v>350</v>
      </c>
    </row>
    <row r="115" spans="1:2" ht="24" customHeight="1">
      <c r="A115" s="60" t="s">
        <v>80</v>
      </c>
      <c r="B115" s="61">
        <v>75</v>
      </c>
    </row>
    <row r="116" spans="1:2" ht="24" customHeight="1">
      <c r="A116" s="60" t="s">
        <v>200</v>
      </c>
      <c r="B116" s="61">
        <v>200</v>
      </c>
    </row>
    <row r="117" spans="1:2" ht="24" customHeight="1">
      <c r="A117" s="60" t="s">
        <v>81</v>
      </c>
      <c r="B117" s="61">
        <v>100</v>
      </c>
    </row>
    <row r="118" spans="1:2" ht="24" customHeight="1">
      <c r="A118" s="60" t="s">
        <v>82</v>
      </c>
      <c r="B118" s="61">
        <v>450</v>
      </c>
    </row>
    <row r="119" spans="1:2" ht="24" customHeight="1">
      <c r="A119" s="60" t="s">
        <v>83</v>
      </c>
      <c r="B119" s="61">
        <v>200</v>
      </c>
    </row>
    <row r="120" spans="1:2" ht="24" customHeight="1">
      <c r="A120" s="60" t="s">
        <v>84</v>
      </c>
      <c r="B120" s="61">
        <v>750</v>
      </c>
    </row>
    <row r="121" spans="1:2" ht="24" customHeight="1">
      <c r="A121" s="60" t="s">
        <v>201</v>
      </c>
      <c r="B121" s="61">
        <v>50</v>
      </c>
    </row>
    <row r="122" spans="1:2" ht="24" customHeight="1">
      <c r="A122" s="60" t="s">
        <v>184</v>
      </c>
      <c r="B122" s="61">
        <v>775</v>
      </c>
    </row>
    <row r="123" spans="1:2" ht="24" customHeight="1">
      <c r="A123" s="60" t="s">
        <v>67</v>
      </c>
      <c r="B123" s="61">
        <v>100</v>
      </c>
    </row>
    <row r="124" spans="1:2" ht="24" customHeight="1">
      <c r="A124" s="60" t="s">
        <v>37</v>
      </c>
      <c r="B124" s="61">
        <v>75</v>
      </c>
    </row>
    <row r="125" spans="1:2" ht="24" customHeight="1">
      <c r="A125" s="60" t="s">
        <v>52</v>
      </c>
      <c r="B125" s="61">
        <v>50</v>
      </c>
    </row>
    <row r="126" spans="1:2" ht="24" customHeight="1">
      <c r="A126" s="60" t="s">
        <v>85</v>
      </c>
      <c r="B126" s="61">
        <v>50</v>
      </c>
    </row>
    <row r="127" spans="1:2" ht="24" customHeight="1">
      <c r="A127" s="60" t="s">
        <v>66</v>
      </c>
      <c r="B127" s="61">
        <v>150</v>
      </c>
    </row>
    <row r="128" spans="1:2" ht="24" customHeight="1">
      <c r="A128" s="60" t="s">
        <v>43</v>
      </c>
      <c r="B128" s="61">
        <v>80</v>
      </c>
    </row>
    <row r="129" spans="1:2" ht="24" customHeight="1">
      <c r="A129" s="62" t="s">
        <v>185</v>
      </c>
      <c r="B129" s="63">
        <v>957</v>
      </c>
    </row>
    <row r="130" spans="1:2" ht="24" customHeight="1">
      <c r="A130" s="62" t="s">
        <v>86</v>
      </c>
      <c r="B130" s="63">
        <f>SUM(B105:B129)</f>
        <v>5692</v>
      </c>
    </row>
    <row r="131" spans="1:2" ht="24" customHeight="1">
      <c r="A131" s="77" t="s">
        <v>199</v>
      </c>
      <c r="B131" s="38">
        <v>4000</v>
      </c>
    </row>
    <row r="132" spans="1:2" ht="24" customHeight="1">
      <c r="A132" s="62" t="s">
        <v>87</v>
      </c>
      <c r="B132" s="63">
        <f>SUM(B102+B104+B130+B131)</f>
        <v>33149</v>
      </c>
    </row>
    <row r="133" spans="1:2" ht="24" customHeight="1">
      <c r="A133" s="11"/>
      <c r="B133" s="67"/>
    </row>
    <row r="134" spans="1:2" ht="24" customHeight="1">
      <c r="A134" s="11"/>
      <c r="B134" s="12"/>
    </row>
    <row r="135" spans="1:2" ht="24" customHeight="1">
      <c r="A135" s="104" t="s">
        <v>91</v>
      </c>
      <c r="B135" s="104"/>
    </row>
    <row r="136" spans="1:2" ht="24" customHeight="1">
      <c r="A136" s="59"/>
      <c r="B136" s="12"/>
    </row>
    <row r="137" spans="1:2" ht="24" customHeight="1">
      <c r="A137" s="105" t="s">
        <v>0</v>
      </c>
      <c r="B137" s="68"/>
    </row>
    <row r="138" spans="1:2" ht="24" customHeight="1">
      <c r="A138" s="106"/>
      <c r="B138" s="69"/>
    </row>
    <row r="139" spans="1:2" ht="24" customHeight="1">
      <c r="A139" s="107"/>
      <c r="B139" s="68" t="s">
        <v>29</v>
      </c>
    </row>
    <row r="140" spans="1:2" ht="24" customHeight="1">
      <c r="A140" s="60" t="s">
        <v>41</v>
      </c>
      <c r="B140" s="61">
        <v>1680</v>
      </c>
    </row>
    <row r="141" spans="1:2" ht="24" customHeight="1">
      <c r="A141" s="60" t="s">
        <v>92</v>
      </c>
      <c r="B141" s="61">
        <v>100</v>
      </c>
    </row>
    <row r="142" spans="1:2" ht="24" customHeight="1">
      <c r="A142" s="62" t="s">
        <v>31</v>
      </c>
      <c r="B142" s="63">
        <f>SUM(B140:B141)</f>
        <v>1780</v>
      </c>
    </row>
    <row r="143" spans="1:2" ht="24" customHeight="1">
      <c r="A143" s="60" t="s">
        <v>57</v>
      </c>
      <c r="B143" s="61">
        <v>30</v>
      </c>
    </row>
    <row r="144" spans="1:2" ht="24" customHeight="1">
      <c r="A144" s="60" t="s">
        <v>181</v>
      </c>
      <c r="B144" s="61">
        <v>447</v>
      </c>
    </row>
    <row r="145" spans="1:2" ht="24" customHeight="1">
      <c r="A145" s="62" t="s">
        <v>32</v>
      </c>
      <c r="B145" s="63">
        <f>SUM(B144:B144)</f>
        <v>447</v>
      </c>
    </row>
    <row r="146" spans="1:2" ht="24" customHeight="1">
      <c r="A146" s="60" t="s">
        <v>43</v>
      </c>
      <c r="B146" s="61">
        <v>10</v>
      </c>
    </row>
    <row r="147" spans="1:2" ht="24" customHeight="1">
      <c r="A147" s="62" t="s">
        <v>51</v>
      </c>
      <c r="B147" s="63">
        <f>SUM(B146:B146)</f>
        <v>10</v>
      </c>
    </row>
    <row r="148" spans="1:2" ht="24" customHeight="1">
      <c r="A148" s="62" t="s">
        <v>40</v>
      </c>
      <c r="B148" s="63">
        <f>B142+B145+B147</f>
        <v>2237</v>
      </c>
    </row>
    <row r="149" spans="1:2" ht="24" customHeight="1">
      <c r="A149" s="11"/>
      <c r="B149" s="12"/>
    </row>
    <row r="150" spans="1:2" ht="24" customHeight="1">
      <c r="A150" s="104" t="s">
        <v>93</v>
      </c>
      <c r="B150" s="104"/>
    </row>
    <row r="151" spans="1:2" ht="24" customHeight="1">
      <c r="A151" s="59"/>
      <c r="B151" s="12"/>
    </row>
    <row r="152" spans="1:2" ht="24" customHeight="1">
      <c r="A152" s="105" t="s">
        <v>0</v>
      </c>
      <c r="B152" s="68"/>
    </row>
    <row r="153" spans="1:2" ht="24" customHeight="1">
      <c r="A153" s="106"/>
      <c r="B153" s="69"/>
    </row>
    <row r="154" spans="1:2" ht="24" customHeight="1">
      <c r="A154" s="107"/>
      <c r="B154" s="68" t="s">
        <v>29</v>
      </c>
    </row>
    <row r="155" spans="1:2" ht="24" customHeight="1">
      <c r="A155" s="60" t="s">
        <v>94</v>
      </c>
      <c r="B155" s="61">
        <v>1852</v>
      </c>
    </row>
    <row r="156" spans="1:2" ht="24" customHeight="1">
      <c r="A156" s="60" t="s">
        <v>58</v>
      </c>
      <c r="B156" s="61">
        <v>50</v>
      </c>
    </row>
    <row r="157" spans="1:2" ht="24" customHeight="1">
      <c r="A157" s="60" t="s">
        <v>95</v>
      </c>
      <c r="B157" s="61">
        <v>100</v>
      </c>
    </row>
    <row r="158" spans="1:2" ht="24" customHeight="1">
      <c r="A158" s="60" t="s">
        <v>57</v>
      </c>
      <c r="B158" s="61">
        <v>30</v>
      </c>
    </row>
    <row r="159" spans="1:2" ht="24" customHeight="1">
      <c r="A159" s="62" t="s">
        <v>31</v>
      </c>
      <c r="B159" s="63">
        <f>SUM(B155:B158)</f>
        <v>2032</v>
      </c>
    </row>
    <row r="160" spans="1:2" ht="24" customHeight="1">
      <c r="A160" s="60" t="s">
        <v>181</v>
      </c>
      <c r="B160" s="61">
        <v>527</v>
      </c>
    </row>
    <row r="161" spans="1:2" ht="24" customHeight="1">
      <c r="A161" s="62" t="s">
        <v>32</v>
      </c>
      <c r="B161" s="63">
        <f>SUM(B160:B160)</f>
        <v>527</v>
      </c>
    </row>
    <row r="162" spans="1:2" ht="24" customHeight="1">
      <c r="A162" s="60" t="s">
        <v>43</v>
      </c>
      <c r="B162" s="61">
        <v>10</v>
      </c>
    </row>
    <row r="163" spans="1:2" ht="24" customHeight="1">
      <c r="A163" s="62" t="s">
        <v>51</v>
      </c>
      <c r="B163" s="63">
        <f>SUM(B162:B162)</f>
        <v>10</v>
      </c>
    </row>
    <row r="164" spans="1:2" ht="24" customHeight="1">
      <c r="A164" s="62" t="s">
        <v>40</v>
      </c>
      <c r="B164" s="63">
        <f>B159+B161+B163</f>
        <v>2569</v>
      </c>
    </row>
    <row r="165" spans="1:2" ht="24" customHeight="1">
      <c r="A165" s="11"/>
      <c r="B165" s="12"/>
    </row>
    <row r="166" spans="1:2" ht="24" customHeight="1">
      <c r="A166" s="118" t="s">
        <v>190</v>
      </c>
      <c r="B166" s="118"/>
    </row>
    <row r="167" spans="1:2" ht="24" customHeight="1">
      <c r="A167" s="9"/>
      <c r="B167" s="10"/>
    </row>
    <row r="168" spans="1:2" ht="24" customHeight="1">
      <c r="A168" s="115" t="s">
        <v>0</v>
      </c>
      <c r="B168" s="113" t="s">
        <v>29</v>
      </c>
    </row>
    <row r="169" spans="1:2" ht="24" customHeight="1">
      <c r="A169" s="116"/>
      <c r="B169" s="113"/>
    </row>
    <row r="170" spans="1:2" ht="24" customHeight="1">
      <c r="A170" s="116"/>
      <c r="B170" s="117"/>
    </row>
    <row r="171" spans="1:2" ht="42" customHeight="1">
      <c r="A171" s="54" t="s">
        <v>203</v>
      </c>
      <c r="B171" s="74">
        <v>3206</v>
      </c>
    </row>
    <row r="172" spans="1:2" ht="24" customHeight="1">
      <c r="A172" s="76" t="s">
        <v>40</v>
      </c>
      <c r="B172" s="72">
        <f>SUM(B171:B171)</f>
        <v>3206</v>
      </c>
    </row>
    <row r="174" spans="1:2" ht="24" customHeight="1">
      <c r="A174" s="114" t="s">
        <v>44</v>
      </c>
      <c r="B174" s="114"/>
    </row>
    <row r="175" spans="1:2" ht="24" customHeight="1">
      <c r="A175" s="9"/>
      <c r="B175" s="10"/>
    </row>
    <row r="176" spans="1:2" ht="24" customHeight="1">
      <c r="A176" s="111" t="s">
        <v>0</v>
      </c>
      <c r="B176" s="113" t="s">
        <v>29</v>
      </c>
    </row>
    <row r="177" spans="1:2" ht="24" customHeight="1">
      <c r="A177" s="112"/>
      <c r="B177" s="113"/>
    </row>
    <row r="178" spans="1:2" ht="24" customHeight="1">
      <c r="A178" s="112"/>
      <c r="B178" s="113"/>
    </row>
    <row r="179" spans="1:2" ht="52.5" customHeight="1">
      <c r="A179" s="54" t="s">
        <v>204</v>
      </c>
      <c r="B179" s="74">
        <v>5383</v>
      </c>
    </row>
    <row r="180" spans="1:2" ht="47.25" customHeight="1">
      <c r="A180" s="54" t="s">
        <v>205</v>
      </c>
      <c r="B180" s="74">
        <v>5489</v>
      </c>
    </row>
    <row r="181" spans="1:2" ht="42.75" customHeight="1">
      <c r="A181" s="54" t="s">
        <v>206</v>
      </c>
      <c r="B181" s="74">
        <v>105</v>
      </c>
    </row>
    <row r="182" spans="1:2" ht="47.25" customHeight="1">
      <c r="A182" s="54" t="s">
        <v>207</v>
      </c>
      <c r="B182" s="74">
        <v>727</v>
      </c>
    </row>
    <row r="183" spans="1:2" ht="27.75" customHeight="1">
      <c r="A183" s="76" t="s">
        <v>40</v>
      </c>
      <c r="B183" s="72">
        <f>SUM(B179:B182)</f>
        <v>11704</v>
      </c>
    </row>
    <row r="184" ht="27.75" customHeight="1"/>
    <row r="185" spans="1:2" ht="27.75" customHeight="1">
      <c r="A185" s="114" t="s">
        <v>45</v>
      </c>
      <c r="B185" s="114"/>
    </row>
    <row r="186" spans="1:2" ht="27.75" customHeight="1">
      <c r="A186" s="9"/>
      <c r="B186" s="10"/>
    </row>
    <row r="187" spans="1:2" ht="27.75" customHeight="1">
      <c r="A187" s="115" t="s">
        <v>0</v>
      </c>
      <c r="B187" s="113" t="s">
        <v>29</v>
      </c>
    </row>
    <row r="188" spans="1:2" ht="27.75" customHeight="1">
      <c r="A188" s="116"/>
      <c r="B188" s="113"/>
    </row>
    <row r="189" spans="1:2" ht="27.75" customHeight="1">
      <c r="A189" s="116"/>
      <c r="B189" s="117"/>
    </row>
    <row r="190" spans="1:2" ht="36" customHeight="1">
      <c r="A190" s="54" t="s">
        <v>208</v>
      </c>
      <c r="B190" s="74">
        <v>216</v>
      </c>
    </row>
    <row r="191" spans="1:2" ht="27.75" customHeight="1">
      <c r="A191" s="75" t="s">
        <v>46</v>
      </c>
      <c r="B191" s="72">
        <f>SUM(B190:B190)</f>
        <v>216</v>
      </c>
    </row>
    <row r="193" spans="1:2" ht="24" customHeight="1">
      <c r="A193" s="29" t="s">
        <v>189</v>
      </c>
      <c r="B193" s="37"/>
    </row>
    <row r="194" spans="1:2" ht="24" customHeight="1">
      <c r="A194" s="70" t="s">
        <v>53</v>
      </c>
      <c r="B194" s="72">
        <f>B34</f>
        <v>13840</v>
      </c>
    </row>
    <row r="195" spans="1:2" ht="35.25" customHeight="1">
      <c r="A195" s="70" t="s">
        <v>175</v>
      </c>
      <c r="B195" s="72">
        <f>B81</f>
        <v>16327</v>
      </c>
    </row>
    <row r="196" spans="1:2" ht="33.75" customHeight="1">
      <c r="A196" s="70" t="s">
        <v>88</v>
      </c>
      <c r="B196" s="72">
        <f>B132</f>
        <v>33149</v>
      </c>
    </row>
    <row r="197" spans="1:2" ht="24" customHeight="1">
      <c r="A197" s="70" t="s">
        <v>91</v>
      </c>
      <c r="B197" s="72">
        <f>B148</f>
        <v>2237</v>
      </c>
    </row>
    <row r="198" spans="1:2" ht="24" customHeight="1">
      <c r="A198" s="70" t="s">
        <v>93</v>
      </c>
      <c r="B198" s="72">
        <f>B164</f>
        <v>2569</v>
      </c>
    </row>
    <row r="199" spans="1:2" ht="24" customHeight="1">
      <c r="A199" s="70" t="s">
        <v>192</v>
      </c>
      <c r="B199" s="72">
        <f>B172</f>
        <v>3206</v>
      </c>
    </row>
    <row r="200" spans="1:2" ht="24" customHeight="1">
      <c r="A200" s="71" t="s">
        <v>191</v>
      </c>
      <c r="B200" s="73">
        <f>B183</f>
        <v>11704</v>
      </c>
    </row>
    <row r="201" spans="1:2" ht="24" customHeight="1">
      <c r="A201" s="71" t="s">
        <v>193</v>
      </c>
      <c r="B201" s="73">
        <f>B191</f>
        <v>216</v>
      </c>
    </row>
    <row r="202" spans="1:2" ht="24" customHeight="1">
      <c r="A202" s="33" t="s">
        <v>132</v>
      </c>
      <c r="B202" s="49">
        <f>SUM(B194:B201)</f>
        <v>83248</v>
      </c>
    </row>
    <row r="203" spans="1:2" ht="24" customHeight="1">
      <c r="A203" s="66"/>
      <c r="B203" s="66"/>
    </row>
  </sheetData>
  <sheetProtection/>
  <mergeCells count="22">
    <mergeCell ref="A166:B166"/>
    <mergeCell ref="A168:A170"/>
    <mergeCell ref="B168:B170"/>
    <mergeCell ref="A174:B174"/>
    <mergeCell ref="A176:A178"/>
    <mergeCell ref="B176:B178"/>
    <mergeCell ref="A185:B185"/>
    <mergeCell ref="A187:A189"/>
    <mergeCell ref="B187:B189"/>
    <mergeCell ref="A40:A42"/>
    <mergeCell ref="B40:B42"/>
    <mergeCell ref="A85:B85"/>
    <mergeCell ref="A87:A89"/>
    <mergeCell ref="B87:B89"/>
    <mergeCell ref="A135:B135"/>
    <mergeCell ref="A137:A139"/>
    <mergeCell ref="A150:B150"/>
    <mergeCell ref="A152:A154"/>
    <mergeCell ref="A7:B7"/>
    <mergeCell ref="A9:A11"/>
    <mergeCell ref="B9:B11"/>
    <mergeCell ref="A38:B38"/>
  </mergeCells>
  <printOptions/>
  <pageMargins left="0.75" right="0.75" top="1" bottom="1" header="0.5" footer="0.5"/>
  <pageSetup horizontalDpi="600" verticalDpi="600" orientation="portrait" paperSize="9" scale="58" r:id="rId1"/>
  <rowBreaks count="4" manualBreakCount="4">
    <brk id="35" max="255" man="1"/>
    <brk id="82" max="255" man="1"/>
    <brk id="133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E84"/>
  <sheetViews>
    <sheetView tabSelected="1" workbookViewId="0" topLeftCell="A1">
      <selection activeCell="B3" sqref="B3:E3"/>
    </sheetView>
  </sheetViews>
  <sheetFormatPr defaultColWidth="9.140625" defaultRowHeight="25.5" customHeight="1"/>
  <cols>
    <col min="1" max="1" width="43.28125" style="0" customWidth="1"/>
    <col min="2" max="2" width="15.140625" style="0" customWidth="1"/>
  </cols>
  <sheetData>
    <row r="3" spans="1:5" ht="25.5" customHeight="1">
      <c r="A3" t="s">
        <v>222</v>
      </c>
      <c r="B3" s="124" t="s">
        <v>223</v>
      </c>
      <c r="C3" s="124"/>
      <c r="D3" s="124"/>
      <c r="E3" s="124"/>
    </row>
    <row r="6" spans="1:2" ht="25.5" customHeight="1">
      <c r="A6" s="123" t="s">
        <v>210</v>
      </c>
      <c r="B6" s="123"/>
    </row>
    <row r="7" spans="1:2" ht="25.5" customHeight="1">
      <c r="A7" s="34"/>
      <c r="B7" s="78"/>
    </row>
    <row r="8" spans="1:2" ht="25.5" customHeight="1">
      <c r="A8" s="119" t="s">
        <v>0</v>
      </c>
      <c r="B8" s="79" t="s">
        <v>209</v>
      </c>
    </row>
    <row r="9" spans="1:2" ht="25.5" customHeight="1">
      <c r="A9" s="120"/>
      <c r="B9" s="80" t="s">
        <v>213</v>
      </c>
    </row>
    <row r="10" spans="1:2" ht="25.5" customHeight="1">
      <c r="A10" s="121"/>
      <c r="B10" s="81" t="s">
        <v>29</v>
      </c>
    </row>
    <row r="11" spans="1:2" ht="25.5" customHeight="1">
      <c r="A11" s="82" t="s">
        <v>23</v>
      </c>
      <c r="B11" s="83">
        <v>900</v>
      </c>
    </row>
    <row r="12" spans="1:2" ht="25.5" customHeight="1">
      <c r="A12" s="82" t="s">
        <v>214</v>
      </c>
      <c r="B12" s="83">
        <v>1564</v>
      </c>
    </row>
    <row r="13" spans="1:2" ht="25.5" customHeight="1">
      <c r="A13" s="35" t="s">
        <v>40</v>
      </c>
      <c r="B13" s="84">
        <f>SUM(B11:B12)</f>
        <v>2464</v>
      </c>
    </row>
    <row r="16" spans="1:2" ht="25.5" customHeight="1">
      <c r="A16" s="123" t="s">
        <v>211</v>
      </c>
      <c r="B16" s="123"/>
    </row>
    <row r="17" spans="1:2" ht="25.5" customHeight="1">
      <c r="A17" s="34"/>
      <c r="B17" s="78"/>
    </row>
    <row r="18" spans="1:2" ht="25.5" customHeight="1">
      <c r="A18" s="119" t="s">
        <v>0</v>
      </c>
      <c r="B18" s="79" t="s">
        <v>209</v>
      </c>
    </row>
    <row r="19" spans="1:2" ht="25.5" customHeight="1">
      <c r="A19" s="120"/>
      <c r="B19" s="80" t="s">
        <v>213</v>
      </c>
    </row>
    <row r="20" spans="1:2" ht="25.5" customHeight="1">
      <c r="A20" s="121"/>
      <c r="B20" s="81" t="s">
        <v>29</v>
      </c>
    </row>
    <row r="21" spans="1:2" ht="25.5" customHeight="1">
      <c r="A21" s="85" t="s">
        <v>23</v>
      </c>
      <c r="B21" s="83">
        <v>2900</v>
      </c>
    </row>
    <row r="22" spans="1:2" ht="25.5" customHeight="1">
      <c r="A22" s="82" t="s">
        <v>214</v>
      </c>
      <c r="B22" s="83">
        <v>5236</v>
      </c>
    </row>
    <row r="23" spans="1:2" ht="25.5" customHeight="1">
      <c r="A23" s="82" t="s">
        <v>28</v>
      </c>
      <c r="B23" s="83">
        <v>960</v>
      </c>
    </row>
    <row r="24" spans="1:2" ht="25.5" customHeight="1">
      <c r="A24" s="86" t="s">
        <v>40</v>
      </c>
      <c r="B24" s="84">
        <f>SUM(B21:B23)</f>
        <v>9096</v>
      </c>
    </row>
    <row r="27" spans="1:2" ht="25.5" customHeight="1">
      <c r="A27" s="123" t="s">
        <v>212</v>
      </c>
      <c r="B27" s="123"/>
    </row>
    <row r="28" spans="1:2" ht="25.5" customHeight="1">
      <c r="A28" s="34"/>
      <c r="B28" s="78"/>
    </row>
    <row r="29" spans="1:2" ht="25.5" customHeight="1">
      <c r="A29" s="119" t="s">
        <v>0</v>
      </c>
      <c r="B29" s="79" t="s">
        <v>209</v>
      </c>
    </row>
    <row r="30" spans="1:2" ht="25.5" customHeight="1">
      <c r="A30" s="120"/>
      <c r="B30" s="80" t="s">
        <v>213</v>
      </c>
    </row>
    <row r="31" spans="1:2" ht="25.5" customHeight="1">
      <c r="A31" s="121"/>
      <c r="B31" s="81" t="s">
        <v>29</v>
      </c>
    </row>
    <row r="32" spans="1:2" ht="25.5" customHeight="1">
      <c r="A32" s="82" t="s">
        <v>23</v>
      </c>
      <c r="B32" s="83">
        <v>250</v>
      </c>
    </row>
    <row r="33" spans="1:2" ht="25.5" customHeight="1">
      <c r="A33" s="86" t="s">
        <v>1</v>
      </c>
      <c r="B33" s="84">
        <v>250</v>
      </c>
    </row>
    <row r="35" spans="1:2" ht="25.5" customHeight="1">
      <c r="A35" s="122" t="s">
        <v>53</v>
      </c>
      <c r="B35" s="122"/>
    </row>
    <row r="36" spans="1:2" ht="25.5" customHeight="1">
      <c r="A36" s="119" t="s">
        <v>0</v>
      </c>
      <c r="B36" s="79" t="s">
        <v>209</v>
      </c>
    </row>
    <row r="37" spans="1:2" ht="25.5" customHeight="1">
      <c r="A37" s="120"/>
      <c r="B37" s="80" t="s">
        <v>213</v>
      </c>
    </row>
    <row r="38" spans="1:2" ht="25.5" customHeight="1">
      <c r="A38" s="121"/>
      <c r="B38" s="81" t="s">
        <v>29</v>
      </c>
    </row>
    <row r="39" spans="1:2" ht="25.5" customHeight="1">
      <c r="A39" s="88" t="s">
        <v>214</v>
      </c>
      <c r="B39" s="89">
        <v>9959</v>
      </c>
    </row>
    <row r="40" spans="1:2" ht="25.5" customHeight="1">
      <c r="A40" s="88" t="s">
        <v>215</v>
      </c>
      <c r="B40" s="89">
        <v>1470</v>
      </c>
    </row>
    <row r="41" spans="1:2" ht="25.5" customHeight="1">
      <c r="A41" s="86" t="s">
        <v>1</v>
      </c>
      <c r="B41" s="90">
        <f>SUM(B39:B40)</f>
        <v>11429</v>
      </c>
    </row>
    <row r="44" spans="1:2" ht="25.5" customHeight="1">
      <c r="A44" s="122" t="s">
        <v>70</v>
      </c>
      <c r="B44" s="122"/>
    </row>
    <row r="45" spans="1:2" ht="25.5" customHeight="1">
      <c r="A45" s="119" t="s">
        <v>0</v>
      </c>
      <c r="B45" s="79" t="s">
        <v>209</v>
      </c>
    </row>
    <row r="46" spans="1:2" ht="25.5" customHeight="1">
      <c r="A46" s="120"/>
      <c r="B46" s="80" t="s">
        <v>213</v>
      </c>
    </row>
    <row r="47" spans="1:2" ht="25.5" customHeight="1">
      <c r="A47" s="121"/>
      <c r="B47" s="81" t="s">
        <v>29</v>
      </c>
    </row>
    <row r="48" spans="1:2" ht="25.5" customHeight="1">
      <c r="A48" s="88" t="s">
        <v>214</v>
      </c>
      <c r="B48" s="89">
        <v>11800</v>
      </c>
    </row>
    <row r="49" spans="1:2" ht="25.5" customHeight="1">
      <c r="A49" s="88" t="s">
        <v>215</v>
      </c>
      <c r="B49" s="89">
        <v>6441</v>
      </c>
    </row>
    <row r="50" spans="1:2" ht="25.5" customHeight="1">
      <c r="A50" s="86" t="s">
        <v>1</v>
      </c>
      <c r="B50" s="90">
        <f>SUM(B48:B49)</f>
        <v>18241</v>
      </c>
    </row>
    <row r="53" spans="1:2" ht="25.5" customHeight="1">
      <c r="A53" s="104" t="s">
        <v>88</v>
      </c>
      <c r="B53" s="104"/>
    </row>
    <row r="54" spans="1:2" ht="25.5" customHeight="1">
      <c r="A54" s="59"/>
      <c r="B54" s="59"/>
    </row>
    <row r="55" spans="1:2" ht="25.5" customHeight="1">
      <c r="A55" s="119" t="s">
        <v>0</v>
      </c>
      <c r="B55" s="79" t="s">
        <v>209</v>
      </c>
    </row>
    <row r="56" spans="1:2" ht="25.5" customHeight="1">
      <c r="A56" s="120"/>
      <c r="B56" s="80" t="s">
        <v>213</v>
      </c>
    </row>
    <row r="57" spans="1:2" ht="25.5" customHeight="1">
      <c r="A57" s="121"/>
      <c r="B57" s="81" t="s">
        <v>29</v>
      </c>
    </row>
    <row r="58" spans="1:2" ht="25.5" customHeight="1">
      <c r="A58" s="88" t="s">
        <v>214</v>
      </c>
      <c r="B58" s="89">
        <v>16416</v>
      </c>
    </row>
    <row r="59" spans="1:2" ht="25.5" customHeight="1">
      <c r="A59" s="88" t="s">
        <v>215</v>
      </c>
      <c r="B59" s="89">
        <v>3045</v>
      </c>
    </row>
    <row r="60" spans="1:2" ht="25.5" customHeight="1">
      <c r="A60" s="88" t="s">
        <v>216</v>
      </c>
      <c r="B60" s="89">
        <v>4000</v>
      </c>
    </row>
    <row r="61" spans="1:2" ht="25.5" customHeight="1">
      <c r="A61" s="88" t="s">
        <v>217</v>
      </c>
      <c r="B61" s="89">
        <v>1346</v>
      </c>
    </row>
    <row r="62" spans="1:2" ht="25.5" customHeight="1">
      <c r="A62" s="86" t="s">
        <v>1</v>
      </c>
      <c r="B62" s="90">
        <f>SUM(B58:B61)</f>
        <v>24807</v>
      </c>
    </row>
    <row r="65" spans="1:2" ht="25.5" customHeight="1">
      <c r="A65" s="122" t="s">
        <v>93</v>
      </c>
      <c r="B65" s="122"/>
    </row>
    <row r="66" spans="1:2" ht="25.5" customHeight="1">
      <c r="A66" s="119" t="s">
        <v>0</v>
      </c>
      <c r="B66" s="79" t="s">
        <v>209</v>
      </c>
    </row>
    <row r="67" spans="1:2" ht="25.5" customHeight="1">
      <c r="A67" s="120"/>
      <c r="B67" s="80" t="s">
        <v>213</v>
      </c>
    </row>
    <row r="68" spans="1:2" ht="25.5" customHeight="1">
      <c r="A68" s="121"/>
      <c r="B68" s="81" t="s">
        <v>29</v>
      </c>
    </row>
    <row r="69" spans="1:2" ht="25.5" customHeight="1">
      <c r="A69" s="88" t="s">
        <v>214</v>
      </c>
      <c r="B69" s="89">
        <v>1880</v>
      </c>
    </row>
    <row r="70" spans="1:2" ht="25.5" customHeight="1">
      <c r="A70" s="86" t="s">
        <v>1</v>
      </c>
      <c r="B70" s="90">
        <f>SUM(B69)</f>
        <v>1880</v>
      </c>
    </row>
    <row r="75" ht="25.5" customHeight="1">
      <c r="A75" s="87" t="s">
        <v>189</v>
      </c>
    </row>
    <row r="76" spans="1:2" ht="30" customHeight="1">
      <c r="A76" s="70" t="s">
        <v>53</v>
      </c>
      <c r="B76" s="5">
        <f>B41</f>
        <v>11429</v>
      </c>
    </row>
    <row r="77" spans="1:2" ht="33" customHeight="1">
      <c r="A77" s="70" t="s">
        <v>175</v>
      </c>
      <c r="B77" s="5">
        <f>B50</f>
        <v>18241</v>
      </c>
    </row>
    <row r="78" spans="1:2" ht="45" customHeight="1">
      <c r="A78" s="70" t="s">
        <v>88</v>
      </c>
      <c r="B78" s="5">
        <f>B62</f>
        <v>24807</v>
      </c>
    </row>
    <row r="79" spans="1:2" ht="33" customHeight="1">
      <c r="A79" s="70" t="s">
        <v>93</v>
      </c>
      <c r="B79" s="5">
        <f>B70</f>
        <v>1880</v>
      </c>
    </row>
    <row r="80" spans="1:2" ht="25.5" customHeight="1">
      <c r="A80" s="70" t="s">
        <v>192</v>
      </c>
      <c r="B80" s="36">
        <f>B13</f>
        <v>2464</v>
      </c>
    </row>
    <row r="81" spans="1:2" ht="25.5" customHeight="1">
      <c r="A81" s="71" t="s">
        <v>191</v>
      </c>
      <c r="B81" s="36">
        <f>B24</f>
        <v>9096</v>
      </c>
    </row>
    <row r="82" spans="1:2" ht="25.5" customHeight="1">
      <c r="A82" s="71" t="s">
        <v>193</v>
      </c>
      <c r="B82" s="36">
        <f>B33</f>
        <v>250</v>
      </c>
    </row>
    <row r="83" spans="1:2" ht="25.5" customHeight="1">
      <c r="A83" s="71" t="s">
        <v>219</v>
      </c>
      <c r="B83" s="36">
        <v>15081</v>
      </c>
    </row>
    <row r="84" spans="1:2" ht="25.5" customHeight="1">
      <c r="A84" s="33" t="s">
        <v>132</v>
      </c>
      <c r="B84" s="4">
        <f>SUM(B76:B83)</f>
        <v>83248</v>
      </c>
    </row>
  </sheetData>
  <mergeCells count="15">
    <mergeCell ref="B3:E3"/>
    <mergeCell ref="A6:B6"/>
    <mergeCell ref="A8:A10"/>
    <mergeCell ref="A35:B35"/>
    <mergeCell ref="A36:A38"/>
    <mergeCell ref="A45:A47"/>
    <mergeCell ref="A55:A57"/>
    <mergeCell ref="A16:B16"/>
    <mergeCell ref="A18:A20"/>
    <mergeCell ref="A27:B27"/>
    <mergeCell ref="A29:A31"/>
    <mergeCell ref="A66:A68"/>
    <mergeCell ref="A44:B44"/>
    <mergeCell ref="A53:B53"/>
    <mergeCell ref="A65:B65"/>
  </mergeCells>
  <printOptions/>
  <pageMargins left="0.75" right="0.75" top="1" bottom="1" header="0.5" footer="0.5"/>
  <pageSetup horizontalDpi="600" verticalDpi="600" orientation="portrait" paperSize="9" scale="84" r:id="rId1"/>
  <rowBreaks count="2" manualBreakCount="2">
    <brk id="26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privát</dc:creator>
  <cp:keywords/>
  <dc:description/>
  <cp:lastModifiedBy>Körjegyzőség Sümegcsehi</cp:lastModifiedBy>
  <cp:lastPrinted>2012-02-28T12:13:06Z</cp:lastPrinted>
  <dcterms:created xsi:type="dcterms:W3CDTF">2011-11-18T11:22:17Z</dcterms:created>
  <dcterms:modified xsi:type="dcterms:W3CDTF">2012-02-28T13:50:11Z</dcterms:modified>
  <cp:category/>
  <cp:version/>
  <cp:contentType/>
  <cp:contentStatus/>
</cp:coreProperties>
</file>