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8445" activeTab="5"/>
  </bookViews>
  <sheets>
    <sheet name="társ. szoc pol." sheetId="1" r:id="rId1"/>
    <sheet name="Mérleg" sheetId="2" r:id="rId2"/>
    <sheet name="Kiad.szakfel." sheetId="3" r:id="rId3"/>
    <sheet name="Bevétel forr." sheetId="4" r:id="rId4"/>
    <sheet name="felhal," sheetId="5" r:id="rId5"/>
    <sheet name="Bev. szakfedat" sheetId="6" r:id="rId6"/>
  </sheets>
  <definedNames>
    <definedName name="_xlnm.Print_Area" localSheetId="2">'Kiad.szakfel.'!$A$2:$P$28</definedName>
  </definedNames>
  <calcPr fullCalcOnLoad="1"/>
</workbook>
</file>

<file path=xl/sharedStrings.xml><?xml version="1.0" encoding="utf-8"?>
<sst xmlns="http://schemas.openxmlformats.org/spreadsheetml/2006/main" count="234" uniqueCount="167">
  <si>
    <t>Társadalom és szociálpolitikai juttatások előirányzata                                                    Döbröce Önkozmányzat                                                                                                      2011. év</t>
  </si>
  <si>
    <t>Szakfeladat</t>
  </si>
  <si>
    <t>(adatok eFt-ban)</t>
  </si>
  <si>
    <t>E</t>
  </si>
  <si>
    <t>882-122 Átmeneti segély</t>
  </si>
  <si>
    <t>Átmeneti segély</t>
  </si>
  <si>
    <t>882-117 Rendszeres gyermekvédelmi pénzb. Ell.</t>
  </si>
  <si>
    <t>Rendszeres gy.védelmi támogatás</t>
  </si>
  <si>
    <t>882-124 Rendkívüli gyermekvédelmi tám</t>
  </si>
  <si>
    <t>Rendkívüli gyermekvédelmi tám</t>
  </si>
  <si>
    <t>882-129 Egyéb pénzbeni szoc ell.</t>
  </si>
  <si>
    <t>Átmeneti szoc seg. Természetbeni</t>
  </si>
  <si>
    <t>Átmeneti szoc seg.</t>
  </si>
  <si>
    <t>882-111 Rendszeres szoc segély</t>
  </si>
  <si>
    <t>Rendszeres szoc segély</t>
  </si>
  <si>
    <t>RÁT</t>
  </si>
  <si>
    <t>882-202  Közgyógyellátás</t>
  </si>
  <si>
    <t>Közgyógyellátás</t>
  </si>
  <si>
    <t>882-125 Mozgáskorlátozottak támogatása</t>
  </si>
  <si>
    <t>Mozgáskorlátozottak támogatása</t>
  </si>
  <si>
    <t>882-123 Temetési segély</t>
  </si>
  <si>
    <t>Temetési segély</t>
  </si>
  <si>
    <t>882-115 Ápolási díj alanyi jogon</t>
  </si>
  <si>
    <t xml:space="preserve"> Ápolási díj </t>
  </si>
  <si>
    <t>Járulék</t>
  </si>
  <si>
    <t>882-113 Lakásfenntartási támogatás</t>
  </si>
  <si>
    <t>Lakásfenntartási támogatás</t>
  </si>
  <si>
    <t>Társadalmi és szociálpolitikai juttatás</t>
  </si>
  <si>
    <t>M</t>
  </si>
  <si>
    <t>1. sz. melléklet</t>
  </si>
  <si>
    <t>Bevételek</t>
  </si>
  <si>
    <t>adatok eFt-ban</t>
  </si>
  <si>
    <t>Megnevezés</t>
  </si>
  <si>
    <t>Int. Működési bevétel</t>
  </si>
  <si>
    <t>Önk. Sajátos működési bevétel, ebből:</t>
  </si>
  <si>
    <t>Helyi adók</t>
  </si>
  <si>
    <t>Gépjárműadó</t>
  </si>
  <si>
    <t>Támogatások, kieg. Átvett pe., ebből:</t>
  </si>
  <si>
    <t>Normatív állami hozzájárulás</t>
  </si>
  <si>
    <t>Normatív kötött felhasználás</t>
  </si>
  <si>
    <t>SZJA</t>
  </si>
  <si>
    <t>Kistérségi támogatás</t>
  </si>
  <si>
    <t>Munkaügyi támogatá</t>
  </si>
  <si>
    <t>Előző évi pénzmaradvány</t>
  </si>
  <si>
    <t>Működési hitel</t>
  </si>
  <si>
    <t>Bevételek összesen</t>
  </si>
  <si>
    <t>Kiadások</t>
  </si>
  <si>
    <t>Személyi juttatás</t>
  </si>
  <si>
    <t>TB, MAJ</t>
  </si>
  <si>
    <t>Dologi kiadás</t>
  </si>
  <si>
    <t>Társ. és szocpol juttatás</t>
  </si>
  <si>
    <t>Működési célú pe. átadás</t>
  </si>
  <si>
    <t>Felhalmozási kiadások</t>
  </si>
  <si>
    <t>Kiadások összesen</t>
  </si>
  <si>
    <t>2/a. sz. melléklet</t>
  </si>
  <si>
    <t>Int. Műk. Bevétel</t>
  </si>
  <si>
    <t>Önk. sajátos műk. Bev.</t>
  </si>
  <si>
    <t>Állami hj.</t>
  </si>
  <si>
    <t>Tőke jell. Bev.</t>
  </si>
  <si>
    <t>Támogatás ért mük bev.</t>
  </si>
  <si>
    <t>Pénz-maradvány</t>
  </si>
  <si>
    <t>Összesen</t>
  </si>
  <si>
    <t>552-110 Önk igazgat tev.</t>
  </si>
  <si>
    <t>910-123 Közm. Könyvtár tev.</t>
  </si>
  <si>
    <t>889-928 Falugondnoki szolg.</t>
  </si>
  <si>
    <t>890-411 Közcélú tám.</t>
  </si>
  <si>
    <t>910-501 Közmüv.tev.</t>
  </si>
  <si>
    <t>Döbröce Önkormányzat</t>
  </si>
  <si>
    <t>3. sz. mélléklet</t>
  </si>
  <si>
    <t>Szak- feladat</t>
  </si>
  <si>
    <t>Személyi juttatások</t>
  </si>
  <si>
    <t>Munkaadót terhelő jár.</t>
  </si>
  <si>
    <t>Felhalmozási kiad.</t>
  </si>
  <si>
    <t>Működési kiad.</t>
  </si>
  <si>
    <t>Társ. és szocpol.kiad</t>
  </si>
  <si>
    <t>552-110</t>
  </si>
  <si>
    <t>Közutak, hidak, üzemeltetése</t>
  </si>
  <si>
    <t>559-099</t>
  </si>
  <si>
    <t>Egyéb szálláshely szolg.</t>
  </si>
  <si>
    <t>841-126</t>
  </si>
  <si>
    <t>Önk igazgat.tev.</t>
  </si>
  <si>
    <t>841-402</t>
  </si>
  <si>
    <t>Közvilágítás</t>
  </si>
  <si>
    <t>841-403</t>
  </si>
  <si>
    <t>Város és községgazd.</t>
  </si>
  <si>
    <t>862-101</t>
  </si>
  <si>
    <t>Háziorvosi szolg.</t>
  </si>
  <si>
    <t>882-113</t>
  </si>
  <si>
    <t>Lakásfenntartási tám.</t>
  </si>
  <si>
    <t>882-115</t>
  </si>
  <si>
    <t>Ápolási díj</t>
  </si>
  <si>
    <t>882-117</t>
  </si>
  <si>
    <t>Rendszeres gyermekvédelmi</t>
  </si>
  <si>
    <t>882-122</t>
  </si>
  <si>
    <t>882-123</t>
  </si>
  <si>
    <t>882-124</t>
  </si>
  <si>
    <t>Rendkivüli gyermekvédelmi</t>
  </si>
  <si>
    <t>882-125</t>
  </si>
  <si>
    <t>882-129</t>
  </si>
  <si>
    <t>Egyéb pénzbeni támogatás</t>
  </si>
  <si>
    <t>882-202</t>
  </si>
  <si>
    <t>889-928</t>
  </si>
  <si>
    <t>Falugondnoki szolgáltatás</t>
  </si>
  <si>
    <t>890-411</t>
  </si>
  <si>
    <t>Közcélu támogatás</t>
  </si>
  <si>
    <t>910-123</t>
  </si>
  <si>
    <t>Könyvtár</t>
  </si>
  <si>
    <t>910-501</t>
  </si>
  <si>
    <t>Közmüv. Tevékenység</t>
  </si>
  <si>
    <t>960-302</t>
  </si>
  <si>
    <t>Köztemető fenntartás</t>
  </si>
  <si>
    <t>882-111</t>
  </si>
  <si>
    <t>Összesen:</t>
  </si>
  <si>
    <t>2/c. sz. melléklet</t>
  </si>
  <si>
    <t>Összesítő</t>
  </si>
  <si>
    <t>Sorszám</t>
  </si>
  <si>
    <t xml:space="preserve"> e Ft-ban</t>
  </si>
  <si>
    <t>Önk.mük. Bevétel összesen:,ebből</t>
  </si>
  <si>
    <t>1.1</t>
  </si>
  <si>
    <t>Alaptev. Összefüggő bevétel( Turistaház)</t>
  </si>
  <si>
    <t>1.2</t>
  </si>
  <si>
    <t>Önk.sajátos bev. Ebből</t>
  </si>
  <si>
    <t>1.21</t>
  </si>
  <si>
    <t>1.22</t>
  </si>
  <si>
    <t>3</t>
  </si>
  <si>
    <t>Támogatások kiegészítések</t>
  </si>
  <si>
    <t>3.1</t>
  </si>
  <si>
    <t>Normatív állami hj.</t>
  </si>
  <si>
    <t>3.2</t>
  </si>
  <si>
    <t>Kieg tám szoc feladatokhoz</t>
  </si>
  <si>
    <t>3.3</t>
  </si>
  <si>
    <t>SZJA helyben mararadó része</t>
  </si>
  <si>
    <t>3.4</t>
  </si>
  <si>
    <t>Jövedelemkülönbség mérséklése</t>
  </si>
  <si>
    <t>4</t>
  </si>
  <si>
    <t>Kistérségi mózgó könyvtár tám</t>
  </si>
  <si>
    <t>5</t>
  </si>
  <si>
    <t>Munkaügyi támogatás</t>
  </si>
  <si>
    <t>6</t>
  </si>
  <si>
    <t>8</t>
  </si>
  <si>
    <t>3.5</t>
  </si>
  <si>
    <t>Vis maior</t>
  </si>
  <si>
    <t>1.23</t>
  </si>
  <si>
    <t>Egyéb saját bev</t>
  </si>
  <si>
    <t>3.6</t>
  </si>
  <si>
    <t>Egyéb központi tám</t>
  </si>
  <si>
    <t>1.24</t>
  </si>
  <si>
    <t>kamat bev</t>
  </si>
  <si>
    <t>841-9019 Önk fel nem terv.</t>
  </si>
  <si>
    <t>8411261 Önk. igazg. Tev.</t>
  </si>
  <si>
    <t>Vismaior</t>
  </si>
  <si>
    <t>Egyéb közp tám.</t>
  </si>
  <si>
    <t>Egyéb saját bevétel</t>
  </si>
  <si>
    <t>Átfutó bevétel</t>
  </si>
  <si>
    <t>Átfutó kiadás</t>
  </si>
  <si>
    <t xml:space="preserve">Döbröce Önkormányz 2011. I félévi költésgvetésének mérlege                                       </t>
  </si>
  <si>
    <t>2011.  I félévi kiadások részletezése szakfeladatonként és kiemelt előirányzatonként</t>
  </si>
  <si>
    <t>Döbröce község Önkormányzat 2011  I félévi bevétele forrásonként</t>
  </si>
  <si>
    <t>2011.I félévi költségvetési bevételek                                                                                                                                címenként és szakfeladatonként</t>
  </si>
  <si>
    <t>5. sz. melléklet</t>
  </si>
  <si>
    <t>Felhalmozási bevételek</t>
  </si>
  <si>
    <t>Pénzmaradvány felh. feladattal terhelt része</t>
  </si>
  <si>
    <t>Pályázati önerő</t>
  </si>
  <si>
    <t xml:space="preserve">  Felhalmozási mérlege</t>
  </si>
  <si>
    <t>4 sz.  Melléklet</t>
  </si>
  <si>
    <t>Vis-maior támogatás</t>
  </si>
  <si>
    <t>Vis-maior helyreállítása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</si>
</sst>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0"/>
      <name val="Arial CE"/>
      <family val="2"/>
    </font>
    <font>
      <b/>
      <sz val="10"/>
      <name val="Arial CE"/>
      <family val="0"/>
    </font>
    <font>
      <b/>
      <sz val="14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1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D10" sqref="D10:D34"/>
    </sheetView>
  </sheetViews>
  <sheetFormatPr defaultColWidth="9.140625" defaultRowHeight="27.75" customHeight="1"/>
  <cols>
    <col min="1" max="1" width="43.8515625" style="0" customWidth="1"/>
  </cols>
  <sheetData>
    <row r="1" spans="1:3" ht="27.75" customHeight="1">
      <c r="A1" s="1" t="s">
        <v>159</v>
      </c>
      <c r="B1" s="1"/>
      <c r="C1" s="1"/>
    </row>
    <row r="2" spans="1:3" ht="27.75" customHeight="1">
      <c r="A2" s="1"/>
      <c r="B2" s="1"/>
      <c r="C2" s="1"/>
    </row>
    <row r="3" spans="1:3" ht="47.25" customHeight="1">
      <c r="A3" s="70" t="s">
        <v>0</v>
      </c>
      <c r="B3" s="70"/>
      <c r="C3" s="2"/>
    </row>
    <row r="4" spans="1:3" ht="17.25" customHeight="1">
      <c r="A4" s="2"/>
      <c r="B4" s="2"/>
      <c r="C4" s="2"/>
    </row>
    <row r="5" spans="1:3" ht="27.75" customHeight="1" hidden="1">
      <c r="A5" s="2"/>
      <c r="B5" s="2"/>
      <c r="C5" s="2"/>
    </row>
    <row r="6" spans="1:3" ht="18" customHeight="1">
      <c r="A6" s="3"/>
      <c r="B6" s="1"/>
      <c r="C6" s="1"/>
    </row>
    <row r="7" spans="1:3" ht="13.5" customHeight="1">
      <c r="A7" s="4"/>
      <c r="B7" s="1"/>
      <c r="C7" s="1"/>
    </row>
    <row r="8" spans="1:3" ht="27.75" customHeight="1">
      <c r="A8" s="5" t="s">
        <v>1</v>
      </c>
      <c r="B8" s="6"/>
      <c r="C8" s="6"/>
    </row>
    <row r="9" spans="1:3" ht="27.75" customHeight="1">
      <c r="A9" s="4"/>
      <c r="B9" s="1" t="s">
        <v>2</v>
      </c>
      <c r="C9" s="1"/>
    </row>
    <row r="10" spans="1:3" ht="27.75" customHeight="1">
      <c r="A10" s="4"/>
      <c r="B10" s="17" t="s">
        <v>3</v>
      </c>
      <c r="C10" s="17" t="s">
        <v>28</v>
      </c>
    </row>
    <row r="11" spans="1:3" ht="27.75" customHeight="1">
      <c r="A11" s="7" t="s">
        <v>4</v>
      </c>
      <c r="B11" s="10">
        <f>B12</f>
        <v>100</v>
      </c>
      <c r="C11" s="10">
        <f>C12</f>
        <v>100</v>
      </c>
    </row>
    <row r="12" spans="1:3" ht="27.75" customHeight="1">
      <c r="A12" s="9" t="s">
        <v>5</v>
      </c>
      <c r="B12" s="12">
        <v>100</v>
      </c>
      <c r="C12" s="9">
        <v>100</v>
      </c>
    </row>
    <row r="13" spans="1:3" ht="27.75" customHeight="1">
      <c r="A13" s="10" t="s">
        <v>6</v>
      </c>
      <c r="B13" s="10">
        <f>B14</f>
        <v>50</v>
      </c>
      <c r="C13" s="10">
        <f>C14</f>
        <v>50</v>
      </c>
    </row>
    <row r="14" spans="1:3" ht="27.75" customHeight="1">
      <c r="A14" s="11" t="s">
        <v>7</v>
      </c>
      <c r="B14" s="11">
        <v>50</v>
      </c>
      <c r="C14" s="7">
        <v>50</v>
      </c>
    </row>
    <row r="15" spans="1:3" ht="27.75" customHeight="1">
      <c r="A15" s="10" t="s">
        <v>8</v>
      </c>
      <c r="B15" s="10">
        <f>B16</f>
        <v>120</v>
      </c>
      <c r="C15" s="10">
        <f>C16</f>
        <v>120</v>
      </c>
    </row>
    <row r="16" spans="1:3" ht="27.75" customHeight="1">
      <c r="A16" s="12" t="s">
        <v>9</v>
      </c>
      <c r="B16" s="12">
        <v>120</v>
      </c>
      <c r="C16" s="9">
        <v>120</v>
      </c>
    </row>
    <row r="17" spans="1:3" ht="27.75" customHeight="1">
      <c r="A17" s="10" t="s">
        <v>10</v>
      </c>
      <c r="B17" s="10">
        <f>B18+B19</f>
        <v>450</v>
      </c>
      <c r="C17" s="10">
        <f>C18+C19</f>
        <v>450</v>
      </c>
    </row>
    <row r="18" spans="1:3" ht="27.75" customHeight="1">
      <c r="A18" s="12" t="s">
        <v>11</v>
      </c>
      <c r="B18" s="12">
        <v>200</v>
      </c>
      <c r="C18" s="9">
        <v>200</v>
      </c>
    </row>
    <row r="19" spans="1:3" ht="27.75" customHeight="1">
      <c r="A19" s="12" t="s">
        <v>12</v>
      </c>
      <c r="B19" s="12">
        <v>250</v>
      </c>
      <c r="C19" s="9">
        <v>250</v>
      </c>
    </row>
    <row r="20" spans="1:3" ht="27.75" customHeight="1">
      <c r="A20" s="10" t="s">
        <v>13</v>
      </c>
      <c r="B20" s="10">
        <f>B21+B22</f>
        <v>750</v>
      </c>
      <c r="C20" s="10">
        <f>C21+C22</f>
        <v>750</v>
      </c>
    </row>
    <row r="21" spans="1:3" ht="27.75" customHeight="1">
      <c r="A21" s="12" t="s">
        <v>14</v>
      </c>
      <c r="B21" s="12">
        <v>150</v>
      </c>
      <c r="C21" s="9">
        <v>150</v>
      </c>
    </row>
    <row r="22" spans="1:3" ht="27.75" customHeight="1">
      <c r="A22" s="12" t="s">
        <v>15</v>
      </c>
      <c r="B22" s="12">
        <v>600</v>
      </c>
      <c r="C22" s="9">
        <v>600</v>
      </c>
    </row>
    <row r="23" spans="1:3" ht="27.75" customHeight="1">
      <c r="A23" s="10" t="s">
        <v>16</v>
      </c>
      <c r="B23" s="10">
        <f>B24</f>
        <v>50</v>
      </c>
      <c r="C23" s="10">
        <f>C24</f>
        <v>50</v>
      </c>
    </row>
    <row r="24" spans="1:3" ht="27.75" customHeight="1">
      <c r="A24" s="12" t="s">
        <v>17</v>
      </c>
      <c r="B24" s="12">
        <v>50</v>
      </c>
      <c r="C24" s="9">
        <v>50</v>
      </c>
    </row>
    <row r="25" spans="1:3" ht="27.75" customHeight="1">
      <c r="A25" s="10" t="s">
        <v>18</v>
      </c>
      <c r="B25" s="10">
        <f>B26</f>
        <v>20</v>
      </c>
      <c r="C25" s="10">
        <f>C26</f>
        <v>20</v>
      </c>
    </row>
    <row r="26" spans="1:3" ht="27.75" customHeight="1">
      <c r="A26" s="12" t="s">
        <v>19</v>
      </c>
      <c r="B26" s="12">
        <v>20</v>
      </c>
      <c r="C26" s="9">
        <v>20</v>
      </c>
    </row>
    <row r="27" spans="1:3" ht="27.75" customHeight="1">
      <c r="A27" s="10" t="s">
        <v>20</v>
      </c>
      <c r="B27" s="10">
        <f>B28</f>
        <v>50</v>
      </c>
      <c r="C27" s="10">
        <f>C28</f>
        <v>50</v>
      </c>
    </row>
    <row r="28" spans="1:3" ht="27.75" customHeight="1">
      <c r="A28" s="12" t="s">
        <v>21</v>
      </c>
      <c r="B28" s="9">
        <v>50</v>
      </c>
      <c r="C28" s="9">
        <v>50</v>
      </c>
    </row>
    <row r="29" spans="1:3" ht="27.75" customHeight="1">
      <c r="A29" s="10" t="s">
        <v>22</v>
      </c>
      <c r="B29" s="7">
        <f>B30+B31</f>
        <v>424</v>
      </c>
      <c r="C29" s="7">
        <f>C30+C31</f>
        <v>424</v>
      </c>
    </row>
    <row r="30" spans="1:3" ht="27.75" customHeight="1">
      <c r="A30" s="12" t="s">
        <v>23</v>
      </c>
      <c r="B30" s="9">
        <v>342</v>
      </c>
      <c r="C30" s="9">
        <v>342</v>
      </c>
    </row>
    <row r="31" spans="1:3" ht="27.75" customHeight="1">
      <c r="A31" s="12" t="s">
        <v>24</v>
      </c>
      <c r="B31" s="9">
        <v>82</v>
      </c>
      <c r="C31" s="9">
        <v>82</v>
      </c>
    </row>
    <row r="32" spans="1:3" ht="27.75" customHeight="1">
      <c r="A32" s="10" t="s">
        <v>25</v>
      </c>
      <c r="B32" s="7">
        <f>B33</f>
        <v>300</v>
      </c>
      <c r="C32" s="7">
        <f>C33</f>
        <v>300</v>
      </c>
    </row>
    <row r="33" spans="1:3" ht="27.75" customHeight="1">
      <c r="A33" s="12" t="s">
        <v>26</v>
      </c>
      <c r="B33" s="9">
        <v>300</v>
      </c>
      <c r="C33" s="9">
        <v>300</v>
      </c>
    </row>
    <row r="34" spans="1:3" ht="27.75" customHeight="1">
      <c r="A34" s="13" t="s">
        <v>27</v>
      </c>
      <c r="B34" s="14">
        <f>B11+B13+B15+B17+B20+B23+B27+B25+B29+B32</f>
        <v>2314</v>
      </c>
      <c r="C34" s="14">
        <f>C11+C13+C15+C17+C20+C23+C27+C25+C29+C32</f>
        <v>2314</v>
      </c>
    </row>
    <row r="35" spans="1:3" ht="27.75" customHeight="1">
      <c r="A35" s="1"/>
      <c r="B35" s="1"/>
      <c r="C35" s="63"/>
    </row>
  </sheetData>
  <mergeCells count="1">
    <mergeCell ref="A3:B3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D7" sqref="D7:D24"/>
    </sheetView>
  </sheetViews>
  <sheetFormatPr defaultColWidth="9.140625" defaultRowHeight="12.75"/>
  <cols>
    <col min="1" max="1" width="44.00390625" style="0" bestFit="1" customWidth="1"/>
    <col min="2" max="2" width="12.57421875" style="0" customWidth="1"/>
  </cols>
  <sheetData>
    <row r="1" spans="1:3" ht="15">
      <c r="A1" s="1" t="s">
        <v>29</v>
      </c>
      <c r="B1" s="1"/>
      <c r="C1" s="1"/>
    </row>
    <row r="2" spans="1:3" ht="15.75">
      <c r="A2" s="71" t="s">
        <v>155</v>
      </c>
      <c r="B2" s="71"/>
      <c r="C2" s="71"/>
    </row>
    <row r="3" spans="1:3" ht="15">
      <c r="A3" s="1"/>
      <c r="B3" s="1"/>
      <c r="C3" s="1"/>
    </row>
    <row r="4" spans="1:3" ht="15.75">
      <c r="A4" s="6" t="s">
        <v>30</v>
      </c>
      <c r="B4" s="6" t="s">
        <v>31</v>
      </c>
      <c r="C4" s="6"/>
    </row>
    <row r="5" spans="1:3" ht="15">
      <c r="A5" s="1"/>
      <c r="B5" s="1"/>
      <c r="C5" s="1"/>
    </row>
    <row r="6" spans="1:3" ht="15.75">
      <c r="A6" s="8" t="s">
        <v>32</v>
      </c>
      <c r="B6" s="19"/>
      <c r="C6" s="8"/>
    </row>
    <row r="7" spans="1:3" ht="15.75">
      <c r="A7" s="1"/>
      <c r="B7" s="17" t="s">
        <v>3</v>
      </c>
      <c r="C7" s="17" t="s">
        <v>28</v>
      </c>
    </row>
    <row r="8" spans="1:3" ht="15.75">
      <c r="A8" s="23" t="s">
        <v>33</v>
      </c>
      <c r="B8" s="21">
        <v>1900</v>
      </c>
      <c r="C8" s="21">
        <v>1900</v>
      </c>
    </row>
    <row r="9" spans="1:3" ht="15.75">
      <c r="A9" s="23" t="s">
        <v>34</v>
      </c>
      <c r="B9" s="21">
        <f>B10+B11</f>
        <v>480</v>
      </c>
      <c r="C9" s="21">
        <f>C10+C11</f>
        <v>480</v>
      </c>
    </row>
    <row r="10" spans="1:3" ht="15">
      <c r="A10" s="24" t="s">
        <v>35</v>
      </c>
      <c r="B10" s="22">
        <v>240</v>
      </c>
      <c r="C10" s="22">
        <v>240</v>
      </c>
    </row>
    <row r="11" spans="1:3" ht="15">
      <c r="A11" s="24" t="s">
        <v>36</v>
      </c>
      <c r="B11" s="22">
        <v>240</v>
      </c>
      <c r="C11" s="22">
        <v>240</v>
      </c>
    </row>
    <row r="12" spans="1:3" ht="15">
      <c r="A12" s="24" t="s">
        <v>152</v>
      </c>
      <c r="B12" s="22"/>
      <c r="C12" s="22"/>
    </row>
    <row r="13" spans="1:3" ht="15.75">
      <c r="A13" s="23" t="s">
        <v>37</v>
      </c>
      <c r="B13" s="21">
        <f>B14+B15+B16</f>
        <v>9923</v>
      </c>
      <c r="C13" s="21">
        <f>C14+C15+C16+C17+C18</f>
        <v>15917</v>
      </c>
    </row>
    <row r="14" spans="1:3" ht="15">
      <c r="A14" s="24" t="s">
        <v>38</v>
      </c>
      <c r="B14" s="22">
        <v>6422</v>
      </c>
      <c r="C14" s="22">
        <v>6422</v>
      </c>
    </row>
    <row r="15" spans="1:3" ht="15">
      <c r="A15" s="24" t="s">
        <v>39</v>
      </c>
      <c r="B15" s="22">
        <v>1340</v>
      </c>
      <c r="C15" s="22">
        <v>1340</v>
      </c>
    </row>
    <row r="16" spans="1:3" ht="15">
      <c r="A16" s="24" t="s">
        <v>40</v>
      </c>
      <c r="B16" s="22">
        <v>2161</v>
      </c>
      <c r="C16" s="22">
        <v>2161</v>
      </c>
    </row>
    <row r="17" spans="1:3" ht="15">
      <c r="A17" s="24" t="s">
        <v>150</v>
      </c>
      <c r="B17" s="22"/>
      <c r="C17" s="22">
        <v>5967</v>
      </c>
    </row>
    <row r="18" spans="1:3" ht="15">
      <c r="A18" s="24" t="s">
        <v>151</v>
      </c>
      <c r="B18" s="22"/>
      <c r="C18" s="22">
        <v>27</v>
      </c>
    </row>
    <row r="19" spans="1:3" ht="15.75">
      <c r="A19" s="23" t="s">
        <v>41</v>
      </c>
      <c r="B19" s="21">
        <v>550</v>
      </c>
      <c r="C19" s="21">
        <v>550</v>
      </c>
    </row>
    <row r="20" spans="1:3" ht="15.75">
      <c r="A20" s="23" t="s">
        <v>42</v>
      </c>
      <c r="B20" s="21">
        <v>750</v>
      </c>
      <c r="C20" s="21">
        <v>750</v>
      </c>
    </row>
    <row r="21" spans="1:3" ht="15.75">
      <c r="A21" s="23" t="s">
        <v>43</v>
      </c>
      <c r="B21" s="21">
        <v>8500</v>
      </c>
      <c r="C21" s="21">
        <v>8500</v>
      </c>
    </row>
    <row r="22" spans="1:3" ht="15.75">
      <c r="A22" s="23" t="s">
        <v>44</v>
      </c>
      <c r="B22" s="21">
        <v>3422</v>
      </c>
      <c r="C22" s="21">
        <v>3395</v>
      </c>
    </row>
    <row r="23" spans="1:3" ht="15.75">
      <c r="A23" s="23" t="s">
        <v>153</v>
      </c>
      <c r="B23" s="21"/>
      <c r="C23" s="21"/>
    </row>
    <row r="24" spans="1:3" ht="15.75">
      <c r="A24" s="23" t="s">
        <v>45</v>
      </c>
      <c r="B24" s="21">
        <f>B8+B9+B13+B19+B21+B22+B20</f>
        <v>25525</v>
      </c>
      <c r="C24" s="21">
        <f>C8+C9+C13+C19+C21+C22+C20</f>
        <v>31492</v>
      </c>
    </row>
    <row r="25" spans="1:3" ht="15">
      <c r="A25" s="1"/>
      <c r="B25" s="1"/>
      <c r="C25" s="1"/>
    </row>
    <row r="26" spans="1:3" ht="15">
      <c r="A26" s="1"/>
      <c r="B26" s="1"/>
      <c r="C26" s="1"/>
    </row>
    <row r="27" spans="1:3" ht="15">
      <c r="A27" s="1"/>
      <c r="B27" s="1"/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  <row r="30" spans="1:3" ht="15">
      <c r="A30" s="1"/>
      <c r="B30" s="1"/>
      <c r="C30" s="1"/>
    </row>
    <row r="31" spans="1:3" ht="15">
      <c r="A31" s="1"/>
      <c r="B31" s="1"/>
      <c r="C31" s="1"/>
    </row>
    <row r="32" spans="1:3" ht="15.75">
      <c r="A32" s="6" t="s">
        <v>46</v>
      </c>
      <c r="B32" s="6" t="s">
        <v>31</v>
      </c>
      <c r="C32" s="6"/>
    </row>
    <row r="33" spans="1:3" ht="15.75">
      <c r="A33" s="6"/>
      <c r="B33" s="6"/>
      <c r="C33" s="6"/>
    </row>
    <row r="34" spans="1:3" ht="15.75">
      <c r="A34" s="8" t="s">
        <v>32</v>
      </c>
      <c r="B34" s="19"/>
      <c r="C34" s="8"/>
    </row>
    <row r="35" spans="1:3" ht="15.75">
      <c r="A35" s="1"/>
      <c r="B35" s="17" t="s">
        <v>3</v>
      </c>
      <c r="C35" s="17" t="s">
        <v>28</v>
      </c>
    </row>
    <row r="36" spans="1:3" ht="15">
      <c r="A36" s="24" t="s">
        <v>47</v>
      </c>
      <c r="B36" s="22">
        <v>5169</v>
      </c>
      <c r="C36" s="22">
        <v>5169</v>
      </c>
    </row>
    <row r="37" spans="1:3" ht="15">
      <c r="A37" s="24" t="s">
        <v>48</v>
      </c>
      <c r="B37" s="22">
        <v>1335</v>
      </c>
      <c r="C37" s="22">
        <v>1335</v>
      </c>
    </row>
    <row r="38" spans="1:3" ht="15">
      <c r="A38" s="24" t="s">
        <v>49</v>
      </c>
      <c r="B38" s="22">
        <v>5812</v>
      </c>
      <c r="C38" s="22">
        <v>5812</v>
      </c>
    </row>
    <row r="39" spans="1:3" ht="15">
      <c r="A39" s="24" t="s">
        <v>50</v>
      </c>
      <c r="B39" s="22">
        <v>2232</v>
      </c>
      <c r="C39" s="22">
        <v>2232</v>
      </c>
    </row>
    <row r="40" spans="1:3" ht="15">
      <c r="A40" s="24" t="s">
        <v>51</v>
      </c>
      <c r="B40" s="22">
        <v>2477</v>
      </c>
      <c r="C40" s="22">
        <v>2477</v>
      </c>
    </row>
    <row r="41" spans="1:3" ht="15">
      <c r="A41" s="24" t="s">
        <v>52</v>
      </c>
      <c r="B41" s="22">
        <v>8500</v>
      </c>
      <c r="C41" s="22">
        <v>14467</v>
      </c>
    </row>
    <row r="42" spans="1:3" ht="15">
      <c r="A42" s="24" t="s">
        <v>154</v>
      </c>
      <c r="B42" s="22"/>
      <c r="C42" s="22"/>
    </row>
    <row r="43" spans="1:3" ht="15.75">
      <c r="A43" s="23" t="s">
        <v>53</v>
      </c>
      <c r="B43" s="21">
        <f>SUM(B36:B41)</f>
        <v>25525</v>
      </c>
      <c r="C43" s="21">
        <f>SUM(C36:C41)</f>
        <v>31492</v>
      </c>
    </row>
    <row r="44" spans="1:3" ht="15">
      <c r="A44" s="1"/>
      <c r="B44" s="1"/>
      <c r="C44" s="1"/>
    </row>
    <row r="45" spans="1:3" ht="15">
      <c r="A45" s="1"/>
      <c r="B45" s="1"/>
      <c r="C45" s="1"/>
    </row>
  </sheetData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60" workbookViewId="0" topLeftCell="A1">
      <selection activeCell="Q6" sqref="Q6:Q28"/>
    </sheetView>
  </sheetViews>
  <sheetFormatPr defaultColWidth="9.140625" defaultRowHeight="12.75"/>
  <cols>
    <col min="2" max="2" width="29.140625" style="0" bestFit="1" customWidth="1"/>
  </cols>
  <sheetData>
    <row r="1" spans="1:15" ht="15.75">
      <c r="A1" s="34" t="s">
        <v>67</v>
      </c>
      <c r="B1" s="34"/>
      <c r="C1" s="35"/>
      <c r="D1" s="35"/>
      <c r="E1" s="36"/>
      <c r="F1" s="36"/>
      <c r="G1" s="35" t="s">
        <v>68</v>
      </c>
      <c r="H1" s="35"/>
      <c r="I1" s="35"/>
      <c r="J1" s="35"/>
      <c r="K1" s="35"/>
      <c r="L1" s="35"/>
      <c r="M1" s="34"/>
      <c r="N1" s="34"/>
      <c r="O1" s="35"/>
    </row>
    <row r="2" spans="1:15" ht="15.75">
      <c r="A2" s="74" t="s">
        <v>156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37"/>
      <c r="O2" s="35"/>
    </row>
    <row r="3" spans="1:15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25"/>
      <c r="L3" s="25"/>
      <c r="M3" s="25"/>
      <c r="N3" s="25"/>
      <c r="O3" s="26"/>
    </row>
    <row r="4" spans="1:15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9"/>
      <c r="L4" s="39"/>
      <c r="M4" s="39"/>
      <c r="N4" s="39"/>
      <c r="O4" s="40"/>
    </row>
    <row r="5" spans="1:16" ht="12.75">
      <c r="A5" s="75" t="s">
        <v>69</v>
      </c>
      <c r="B5" s="75" t="s">
        <v>32</v>
      </c>
      <c r="C5" s="77" t="s">
        <v>70</v>
      </c>
      <c r="D5" s="78"/>
      <c r="E5" s="77" t="s">
        <v>71</v>
      </c>
      <c r="F5" s="78"/>
      <c r="G5" s="77" t="s">
        <v>49</v>
      </c>
      <c r="H5" s="78"/>
      <c r="I5" s="77" t="s">
        <v>72</v>
      </c>
      <c r="J5" s="78"/>
      <c r="K5" s="77" t="s">
        <v>73</v>
      </c>
      <c r="L5" s="78"/>
      <c r="M5" s="77" t="s">
        <v>74</v>
      </c>
      <c r="N5" s="78"/>
      <c r="O5" s="72" t="s">
        <v>61</v>
      </c>
      <c r="P5" s="73"/>
    </row>
    <row r="6" spans="1:16" ht="12.75">
      <c r="A6" s="76"/>
      <c r="B6" s="76"/>
      <c r="C6" s="41" t="s">
        <v>3</v>
      </c>
      <c r="D6" s="41" t="s">
        <v>28</v>
      </c>
      <c r="E6" s="41" t="s">
        <v>3</v>
      </c>
      <c r="F6" s="41" t="s">
        <v>28</v>
      </c>
      <c r="G6" s="41" t="s">
        <v>3</v>
      </c>
      <c r="H6" s="41" t="s">
        <v>28</v>
      </c>
      <c r="I6" s="41" t="s">
        <v>3</v>
      </c>
      <c r="J6" s="41" t="s">
        <v>28</v>
      </c>
      <c r="K6" s="41" t="s">
        <v>3</v>
      </c>
      <c r="L6" s="41" t="s">
        <v>28</v>
      </c>
      <c r="M6" s="41" t="s">
        <v>3</v>
      </c>
      <c r="N6" s="41" t="s">
        <v>28</v>
      </c>
      <c r="O6" s="42" t="s">
        <v>3</v>
      </c>
      <c r="P6" s="18" t="s">
        <v>28</v>
      </c>
    </row>
    <row r="7" spans="1:16" ht="15.75">
      <c r="A7" s="43" t="s">
        <v>75</v>
      </c>
      <c r="B7" s="44" t="s">
        <v>76</v>
      </c>
      <c r="C7" s="45"/>
      <c r="D7" s="45"/>
      <c r="E7" s="45"/>
      <c r="F7" s="45"/>
      <c r="G7" s="46">
        <v>400</v>
      </c>
      <c r="H7" s="46">
        <v>400</v>
      </c>
      <c r="I7" s="46"/>
      <c r="J7" s="46"/>
      <c r="K7" s="44">
        <v>60</v>
      </c>
      <c r="L7" s="44">
        <v>60</v>
      </c>
      <c r="M7" s="44"/>
      <c r="N7" s="44"/>
      <c r="O7" s="47">
        <f aca="true" t="shared" si="0" ref="O7:O28">SUM(C7+E7+G7+I7+K7+M7)</f>
        <v>460</v>
      </c>
      <c r="P7" s="47">
        <f aca="true" t="shared" si="1" ref="P7:P28">SUM(D7+F7+H7+J7+L7+N7)</f>
        <v>460</v>
      </c>
    </row>
    <row r="8" spans="1:16" ht="15.75">
      <c r="A8" s="43" t="s">
        <v>77</v>
      </c>
      <c r="B8" s="44" t="s">
        <v>78</v>
      </c>
      <c r="C8" s="45"/>
      <c r="D8" s="45"/>
      <c r="E8" s="45"/>
      <c r="F8" s="45"/>
      <c r="G8" s="46">
        <v>144</v>
      </c>
      <c r="H8" s="46">
        <v>144</v>
      </c>
      <c r="I8" s="46"/>
      <c r="J8" s="46"/>
      <c r="K8" s="44"/>
      <c r="L8" s="44"/>
      <c r="M8" s="44"/>
      <c r="N8" s="44"/>
      <c r="O8" s="47">
        <f t="shared" si="0"/>
        <v>144</v>
      </c>
      <c r="P8" s="47">
        <f t="shared" si="1"/>
        <v>144</v>
      </c>
    </row>
    <row r="9" spans="1:16" ht="15.75">
      <c r="A9" s="43" t="s">
        <v>79</v>
      </c>
      <c r="B9" s="48" t="s">
        <v>80</v>
      </c>
      <c r="C9" s="45">
        <v>1805</v>
      </c>
      <c r="D9" s="45">
        <v>1805</v>
      </c>
      <c r="E9" s="45">
        <v>455</v>
      </c>
      <c r="F9" s="45">
        <v>455</v>
      </c>
      <c r="G9" s="46">
        <v>1135</v>
      </c>
      <c r="H9" s="46">
        <v>1135</v>
      </c>
      <c r="I9" s="46">
        <v>8500</v>
      </c>
      <c r="J9" s="46">
        <v>8500</v>
      </c>
      <c r="K9" s="44">
        <v>2393</v>
      </c>
      <c r="L9" s="44">
        <v>2393</v>
      </c>
      <c r="M9" s="44"/>
      <c r="N9" s="44"/>
      <c r="O9" s="47">
        <f t="shared" si="0"/>
        <v>14288</v>
      </c>
      <c r="P9" s="47">
        <f t="shared" si="1"/>
        <v>14288</v>
      </c>
    </row>
    <row r="10" spans="1:16" ht="15.75">
      <c r="A10" s="43" t="s">
        <v>81</v>
      </c>
      <c r="B10" s="48" t="s">
        <v>82</v>
      </c>
      <c r="C10" s="45"/>
      <c r="D10" s="45"/>
      <c r="E10" s="45"/>
      <c r="F10" s="45"/>
      <c r="G10" s="46">
        <v>688</v>
      </c>
      <c r="H10" s="46">
        <v>688</v>
      </c>
      <c r="I10" s="46"/>
      <c r="J10" s="46"/>
      <c r="K10" s="44"/>
      <c r="L10" s="44"/>
      <c r="M10" s="44"/>
      <c r="N10" s="44"/>
      <c r="O10" s="47">
        <f t="shared" si="0"/>
        <v>688</v>
      </c>
      <c r="P10" s="47">
        <f t="shared" si="1"/>
        <v>688</v>
      </c>
    </row>
    <row r="11" spans="1:16" ht="15.75">
      <c r="A11" s="43" t="s">
        <v>83</v>
      </c>
      <c r="B11" s="44" t="s">
        <v>84</v>
      </c>
      <c r="C11" s="45"/>
      <c r="D11" s="45"/>
      <c r="E11" s="45"/>
      <c r="F11" s="45"/>
      <c r="G11" s="46">
        <v>787</v>
      </c>
      <c r="H11" s="46">
        <v>787</v>
      </c>
      <c r="I11" s="46"/>
      <c r="J11" s="46">
        <v>5967</v>
      </c>
      <c r="K11" s="44"/>
      <c r="L11" s="44"/>
      <c r="M11" s="44"/>
      <c r="N11" s="44"/>
      <c r="O11" s="47">
        <f t="shared" si="0"/>
        <v>787</v>
      </c>
      <c r="P11" s="47">
        <f t="shared" si="1"/>
        <v>6754</v>
      </c>
    </row>
    <row r="12" spans="1:16" ht="15.75">
      <c r="A12" s="43" t="s">
        <v>85</v>
      </c>
      <c r="B12" s="44" t="s">
        <v>86</v>
      </c>
      <c r="C12" s="45"/>
      <c r="D12" s="45"/>
      <c r="E12" s="45"/>
      <c r="F12" s="45"/>
      <c r="G12" s="46"/>
      <c r="H12" s="46"/>
      <c r="I12" s="46"/>
      <c r="J12" s="46"/>
      <c r="K12" s="44">
        <v>24</v>
      </c>
      <c r="L12" s="44">
        <v>24</v>
      </c>
      <c r="M12" s="44"/>
      <c r="N12" s="44"/>
      <c r="O12" s="47">
        <f t="shared" si="0"/>
        <v>24</v>
      </c>
      <c r="P12" s="47">
        <f t="shared" si="1"/>
        <v>24</v>
      </c>
    </row>
    <row r="13" spans="1:16" ht="15.75">
      <c r="A13" s="43" t="s">
        <v>87</v>
      </c>
      <c r="B13" s="48" t="s">
        <v>88</v>
      </c>
      <c r="C13" s="45"/>
      <c r="D13" s="45"/>
      <c r="E13" s="45"/>
      <c r="F13" s="45"/>
      <c r="G13" s="46"/>
      <c r="H13" s="46"/>
      <c r="I13" s="46"/>
      <c r="J13" s="46"/>
      <c r="K13" s="44"/>
      <c r="L13" s="44"/>
      <c r="M13" s="44">
        <v>300</v>
      </c>
      <c r="N13" s="44">
        <v>300</v>
      </c>
      <c r="O13" s="47">
        <f t="shared" si="0"/>
        <v>300</v>
      </c>
      <c r="P13" s="47">
        <f t="shared" si="1"/>
        <v>300</v>
      </c>
    </row>
    <row r="14" spans="1:16" ht="15.75">
      <c r="A14" s="43" t="s">
        <v>89</v>
      </c>
      <c r="B14" s="44" t="s">
        <v>90</v>
      </c>
      <c r="C14" s="45"/>
      <c r="D14" s="45"/>
      <c r="E14" s="45">
        <v>82</v>
      </c>
      <c r="F14" s="45">
        <v>82</v>
      </c>
      <c r="G14" s="46"/>
      <c r="H14" s="46"/>
      <c r="I14" s="46"/>
      <c r="J14" s="46"/>
      <c r="K14" s="44"/>
      <c r="L14" s="44"/>
      <c r="M14" s="44">
        <v>342</v>
      </c>
      <c r="N14" s="44">
        <v>342</v>
      </c>
      <c r="O14" s="47">
        <f t="shared" si="0"/>
        <v>424</v>
      </c>
      <c r="P14" s="47">
        <f t="shared" si="1"/>
        <v>424</v>
      </c>
    </row>
    <row r="15" spans="1:16" ht="15.75">
      <c r="A15" s="43" t="s">
        <v>91</v>
      </c>
      <c r="B15" s="48" t="s">
        <v>92</v>
      </c>
      <c r="C15" s="45"/>
      <c r="D15" s="45"/>
      <c r="E15" s="45"/>
      <c r="F15" s="45"/>
      <c r="G15" s="46"/>
      <c r="H15" s="46"/>
      <c r="I15" s="46"/>
      <c r="J15" s="46"/>
      <c r="K15" s="44"/>
      <c r="L15" s="44"/>
      <c r="M15" s="44">
        <v>50</v>
      </c>
      <c r="N15" s="44">
        <v>50</v>
      </c>
      <c r="O15" s="47">
        <f t="shared" si="0"/>
        <v>50</v>
      </c>
      <c r="P15" s="47">
        <f t="shared" si="1"/>
        <v>50</v>
      </c>
    </row>
    <row r="16" spans="1:16" ht="15.75">
      <c r="A16" s="43" t="s">
        <v>93</v>
      </c>
      <c r="B16" s="48" t="s">
        <v>5</v>
      </c>
      <c r="C16" s="45"/>
      <c r="D16" s="45"/>
      <c r="E16" s="45"/>
      <c r="F16" s="45"/>
      <c r="G16" s="46"/>
      <c r="H16" s="46"/>
      <c r="I16" s="46"/>
      <c r="J16" s="46"/>
      <c r="K16" s="44"/>
      <c r="L16" s="44"/>
      <c r="M16" s="44">
        <v>100</v>
      </c>
      <c r="N16" s="44">
        <v>100</v>
      </c>
      <c r="O16" s="47">
        <f t="shared" si="0"/>
        <v>100</v>
      </c>
      <c r="P16" s="47">
        <f t="shared" si="1"/>
        <v>100</v>
      </c>
    </row>
    <row r="17" spans="1:16" ht="15.75">
      <c r="A17" s="43" t="s">
        <v>94</v>
      </c>
      <c r="B17" s="44" t="s">
        <v>21</v>
      </c>
      <c r="C17" s="45"/>
      <c r="D17" s="45"/>
      <c r="E17" s="45"/>
      <c r="F17" s="45"/>
      <c r="G17" s="46"/>
      <c r="H17" s="46"/>
      <c r="I17" s="46"/>
      <c r="J17" s="46"/>
      <c r="K17" s="44"/>
      <c r="L17" s="44"/>
      <c r="M17" s="44">
        <v>50</v>
      </c>
      <c r="N17" s="44">
        <v>50</v>
      </c>
      <c r="O17" s="47">
        <f t="shared" si="0"/>
        <v>50</v>
      </c>
      <c r="P17" s="47">
        <f t="shared" si="1"/>
        <v>50</v>
      </c>
    </row>
    <row r="18" spans="1:16" ht="15.75">
      <c r="A18" s="43" t="s">
        <v>95</v>
      </c>
      <c r="B18" s="44" t="s">
        <v>96</v>
      </c>
      <c r="C18" s="45"/>
      <c r="D18" s="45"/>
      <c r="E18" s="45"/>
      <c r="F18" s="45"/>
      <c r="G18" s="46"/>
      <c r="H18" s="46"/>
      <c r="I18" s="46"/>
      <c r="J18" s="46"/>
      <c r="K18" s="44"/>
      <c r="L18" s="44"/>
      <c r="M18" s="44">
        <v>120</v>
      </c>
      <c r="N18" s="44">
        <v>120</v>
      </c>
      <c r="O18" s="47">
        <f t="shared" si="0"/>
        <v>120</v>
      </c>
      <c r="P18" s="47">
        <f t="shared" si="1"/>
        <v>120</v>
      </c>
    </row>
    <row r="19" spans="1:16" ht="15.75">
      <c r="A19" s="43" t="s">
        <v>97</v>
      </c>
      <c r="B19" s="44" t="s">
        <v>19</v>
      </c>
      <c r="C19" s="45"/>
      <c r="D19" s="45"/>
      <c r="E19" s="45"/>
      <c r="F19" s="45"/>
      <c r="G19" s="46"/>
      <c r="H19" s="46"/>
      <c r="I19" s="46"/>
      <c r="J19" s="46"/>
      <c r="K19" s="44"/>
      <c r="L19" s="44"/>
      <c r="M19" s="44">
        <v>20</v>
      </c>
      <c r="N19" s="44">
        <v>20</v>
      </c>
      <c r="O19" s="47">
        <f t="shared" si="0"/>
        <v>20</v>
      </c>
      <c r="P19" s="47">
        <f t="shared" si="1"/>
        <v>20</v>
      </c>
    </row>
    <row r="20" spans="1:16" ht="15.75">
      <c r="A20" s="43" t="s">
        <v>98</v>
      </c>
      <c r="B20" s="44" t="s">
        <v>99</v>
      </c>
      <c r="C20" s="45"/>
      <c r="D20" s="45"/>
      <c r="E20" s="45"/>
      <c r="F20" s="45"/>
      <c r="G20" s="46"/>
      <c r="H20" s="46"/>
      <c r="I20" s="46"/>
      <c r="J20" s="46"/>
      <c r="K20" s="44"/>
      <c r="L20" s="44"/>
      <c r="M20" s="44">
        <v>450</v>
      </c>
      <c r="N20" s="44">
        <v>450</v>
      </c>
      <c r="O20" s="47">
        <f t="shared" si="0"/>
        <v>450</v>
      </c>
      <c r="P20" s="47">
        <f t="shared" si="1"/>
        <v>450</v>
      </c>
    </row>
    <row r="21" spans="1:16" ht="15.75">
      <c r="A21" s="43" t="s">
        <v>100</v>
      </c>
      <c r="B21" s="44" t="s">
        <v>17</v>
      </c>
      <c r="C21" s="45"/>
      <c r="D21" s="45"/>
      <c r="E21" s="45"/>
      <c r="F21" s="45"/>
      <c r="G21" s="46"/>
      <c r="H21" s="46"/>
      <c r="I21" s="46"/>
      <c r="J21" s="46"/>
      <c r="K21" s="44"/>
      <c r="L21" s="44"/>
      <c r="M21" s="44">
        <v>50</v>
      </c>
      <c r="N21" s="44">
        <v>50</v>
      </c>
      <c r="O21" s="47">
        <f t="shared" si="0"/>
        <v>50</v>
      </c>
      <c r="P21" s="47">
        <f t="shared" si="1"/>
        <v>50</v>
      </c>
    </row>
    <row r="22" spans="1:16" ht="15.75">
      <c r="A22" s="43" t="s">
        <v>101</v>
      </c>
      <c r="B22" s="44" t="s">
        <v>102</v>
      </c>
      <c r="C22" s="45">
        <v>1413</v>
      </c>
      <c r="D22" s="45">
        <v>1413</v>
      </c>
      <c r="E22" s="45">
        <v>294</v>
      </c>
      <c r="F22" s="45">
        <v>294</v>
      </c>
      <c r="G22" s="46">
        <v>738</v>
      </c>
      <c r="H22" s="46">
        <v>738</v>
      </c>
      <c r="I22" s="46"/>
      <c r="J22" s="46"/>
      <c r="K22" s="44"/>
      <c r="L22" s="44"/>
      <c r="M22" s="44"/>
      <c r="N22" s="44"/>
      <c r="O22" s="47">
        <f t="shared" si="0"/>
        <v>2445</v>
      </c>
      <c r="P22" s="47">
        <f t="shared" si="1"/>
        <v>2445</v>
      </c>
    </row>
    <row r="23" spans="1:16" ht="15.75">
      <c r="A23" s="43" t="s">
        <v>103</v>
      </c>
      <c r="B23" s="44" t="s">
        <v>104</v>
      </c>
      <c r="C23" s="45">
        <v>741</v>
      </c>
      <c r="D23" s="45">
        <v>741</v>
      </c>
      <c r="E23" s="45">
        <v>200</v>
      </c>
      <c r="F23" s="45">
        <v>200</v>
      </c>
      <c r="G23" s="46"/>
      <c r="H23" s="46"/>
      <c r="I23" s="46"/>
      <c r="J23" s="46"/>
      <c r="K23" s="44"/>
      <c r="L23" s="44"/>
      <c r="M23" s="44"/>
      <c r="N23" s="44"/>
      <c r="O23" s="47">
        <f t="shared" si="0"/>
        <v>941</v>
      </c>
      <c r="P23" s="47">
        <f t="shared" si="1"/>
        <v>941</v>
      </c>
    </row>
    <row r="24" spans="1:16" ht="15.75">
      <c r="A24" s="43" t="s">
        <v>105</v>
      </c>
      <c r="B24" s="44" t="s">
        <v>106</v>
      </c>
      <c r="C24" s="45"/>
      <c r="D24" s="45"/>
      <c r="E24" s="45"/>
      <c r="F24" s="45"/>
      <c r="G24" s="46">
        <v>550</v>
      </c>
      <c r="H24" s="46">
        <v>550</v>
      </c>
      <c r="I24" s="46"/>
      <c r="J24" s="46"/>
      <c r="K24" s="44"/>
      <c r="L24" s="44"/>
      <c r="M24" s="44"/>
      <c r="N24" s="44"/>
      <c r="O24" s="47">
        <f t="shared" si="0"/>
        <v>550</v>
      </c>
      <c r="P24" s="47">
        <f t="shared" si="1"/>
        <v>550</v>
      </c>
    </row>
    <row r="25" spans="1:16" ht="15.75">
      <c r="A25" s="43" t="s">
        <v>107</v>
      </c>
      <c r="B25" s="44" t="s">
        <v>108</v>
      </c>
      <c r="C25" s="45">
        <v>1210</v>
      </c>
      <c r="D25" s="45">
        <v>1210</v>
      </c>
      <c r="E25" s="45">
        <v>304</v>
      </c>
      <c r="F25" s="45">
        <v>304</v>
      </c>
      <c r="G25" s="46">
        <v>1282</v>
      </c>
      <c r="H25" s="46">
        <v>1282</v>
      </c>
      <c r="I25" s="46"/>
      <c r="J25" s="46"/>
      <c r="K25" s="44"/>
      <c r="L25" s="44"/>
      <c r="M25" s="44"/>
      <c r="N25" s="44"/>
      <c r="O25" s="47">
        <f t="shared" si="0"/>
        <v>2796</v>
      </c>
      <c r="P25" s="47">
        <f t="shared" si="1"/>
        <v>2796</v>
      </c>
    </row>
    <row r="26" spans="1:16" ht="15.75">
      <c r="A26" s="43" t="s">
        <v>109</v>
      </c>
      <c r="B26" s="44" t="s">
        <v>110</v>
      </c>
      <c r="C26" s="45"/>
      <c r="D26" s="45"/>
      <c r="E26" s="45"/>
      <c r="F26" s="45"/>
      <c r="G26" s="46">
        <v>88</v>
      </c>
      <c r="H26" s="46">
        <v>88</v>
      </c>
      <c r="I26" s="46"/>
      <c r="J26" s="46"/>
      <c r="K26" s="44"/>
      <c r="L26" s="44"/>
      <c r="M26" s="44"/>
      <c r="N26" s="44"/>
      <c r="O26" s="47">
        <f t="shared" si="0"/>
        <v>88</v>
      </c>
      <c r="P26" s="47">
        <f t="shared" si="1"/>
        <v>88</v>
      </c>
    </row>
    <row r="27" spans="1:16" ht="15.75">
      <c r="A27" s="43" t="s">
        <v>111</v>
      </c>
      <c r="B27" s="44" t="s">
        <v>14</v>
      </c>
      <c r="C27" s="45"/>
      <c r="D27" s="45"/>
      <c r="E27" s="45"/>
      <c r="F27" s="45"/>
      <c r="G27" s="46"/>
      <c r="H27" s="46"/>
      <c r="I27" s="46"/>
      <c r="J27" s="46"/>
      <c r="K27" s="44"/>
      <c r="L27" s="44"/>
      <c r="M27" s="44">
        <v>750</v>
      </c>
      <c r="N27" s="44">
        <v>750</v>
      </c>
      <c r="O27" s="47">
        <f t="shared" si="0"/>
        <v>750</v>
      </c>
      <c r="P27" s="47">
        <f t="shared" si="1"/>
        <v>750</v>
      </c>
    </row>
    <row r="28" spans="1:16" ht="18">
      <c r="A28" s="79" t="s">
        <v>112</v>
      </c>
      <c r="B28" s="80"/>
      <c r="C28" s="49">
        <f>SUM(C7:C27)</f>
        <v>5169</v>
      </c>
      <c r="D28" s="49">
        <f>SUM(D7:D27)</f>
        <v>5169</v>
      </c>
      <c r="E28" s="49">
        <f aca="true" t="shared" si="2" ref="E28:N28">SUM(E7:E27)</f>
        <v>1335</v>
      </c>
      <c r="F28" s="49">
        <f t="shared" si="2"/>
        <v>1335</v>
      </c>
      <c r="G28" s="49">
        <f t="shared" si="2"/>
        <v>5812</v>
      </c>
      <c r="H28" s="49">
        <f t="shared" si="2"/>
        <v>5812</v>
      </c>
      <c r="I28" s="49">
        <f t="shared" si="2"/>
        <v>8500</v>
      </c>
      <c r="J28" s="49">
        <f t="shared" si="2"/>
        <v>14467</v>
      </c>
      <c r="K28" s="49">
        <f>SUM(K7:K27)</f>
        <v>2477</v>
      </c>
      <c r="L28" s="49">
        <f>SUM(L7:L27)</f>
        <v>2477</v>
      </c>
      <c r="M28" s="49">
        <f t="shared" si="2"/>
        <v>2232</v>
      </c>
      <c r="N28" s="49">
        <f t="shared" si="2"/>
        <v>2232</v>
      </c>
      <c r="O28" s="47">
        <f t="shared" si="0"/>
        <v>25525</v>
      </c>
      <c r="P28" s="47">
        <f t="shared" si="1"/>
        <v>31492</v>
      </c>
    </row>
  </sheetData>
  <mergeCells count="11">
    <mergeCell ref="A28:B28"/>
    <mergeCell ref="C5:D5"/>
    <mergeCell ref="E5:F5"/>
    <mergeCell ref="G5:H5"/>
    <mergeCell ref="O5:P5"/>
    <mergeCell ref="A2:M2"/>
    <mergeCell ref="A5:A6"/>
    <mergeCell ref="B5:B6"/>
    <mergeCell ref="I5:J5"/>
    <mergeCell ref="K5:L5"/>
    <mergeCell ref="M5:N5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E7" sqref="E7:E26"/>
    </sheetView>
  </sheetViews>
  <sheetFormatPr defaultColWidth="9.140625" defaultRowHeight="12.75"/>
  <cols>
    <col min="2" max="2" width="36.00390625" style="0" customWidth="1"/>
    <col min="3" max="3" width="12.7109375" style="0" customWidth="1"/>
  </cols>
  <sheetData>
    <row r="1" ht="12.75">
      <c r="A1" t="s">
        <v>113</v>
      </c>
    </row>
    <row r="3" spans="1:4" ht="12.75">
      <c r="A3" s="81" t="s">
        <v>157</v>
      </c>
      <c r="B3" s="81"/>
      <c r="C3" s="81"/>
      <c r="D3" s="50"/>
    </row>
    <row r="4" spans="1:4" ht="12.75">
      <c r="A4" s="81" t="s">
        <v>114</v>
      </c>
      <c r="B4" s="81"/>
      <c r="C4" s="81"/>
      <c r="D4" s="50"/>
    </row>
    <row r="6" spans="1:4" ht="12.75">
      <c r="A6" s="51" t="s">
        <v>115</v>
      </c>
      <c r="B6" s="51" t="s">
        <v>32</v>
      </c>
      <c r="C6" s="52" t="s">
        <v>116</v>
      </c>
      <c r="D6" s="53"/>
    </row>
    <row r="7" spans="1:4" ht="12.75">
      <c r="A7" s="51"/>
      <c r="B7" s="51"/>
      <c r="C7" s="62" t="s">
        <v>3</v>
      </c>
      <c r="D7" s="18" t="s">
        <v>28</v>
      </c>
    </row>
    <row r="8" spans="1:4" ht="12.75">
      <c r="A8" s="32">
        <v>1</v>
      </c>
      <c r="B8" s="58" t="s">
        <v>117</v>
      </c>
      <c r="C8" s="33">
        <f>C9+C10</f>
        <v>2380</v>
      </c>
      <c r="D8" s="33">
        <f>D9+D10</f>
        <v>2380</v>
      </c>
    </row>
    <row r="9" spans="1:4" ht="12.75">
      <c r="A9" s="54" t="s">
        <v>118</v>
      </c>
      <c r="B9" s="59" t="s">
        <v>119</v>
      </c>
      <c r="C9" s="55">
        <v>1900</v>
      </c>
      <c r="D9" s="55">
        <v>1900</v>
      </c>
    </row>
    <row r="10" spans="1:4" ht="12.75">
      <c r="A10" s="54" t="s">
        <v>120</v>
      </c>
      <c r="B10" s="60" t="s">
        <v>121</v>
      </c>
      <c r="C10" s="56">
        <f>C11+C12</f>
        <v>480</v>
      </c>
      <c r="D10" s="56">
        <f>D11+D12+D13</f>
        <v>480</v>
      </c>
    </row>
    <row r="11" spans="1:4" ht="12.75">
      <c r="A11" s="54" t="s">
        <v>122</v>
      </c>
      <c r="B11" s="59" t="s">
        <v>35</v>
      </c>
      <c r="C11" s="55">
        <v>240</v>
      </c>
      <c r="D11" s="55">
        <v>240</v>
      </c>
    </row>
    <row r="12" spans="1:4" ht="12.75">
      <c r="A12" s="54" t="s">
        <v>123</v>
      </c>
      <c r="B12" s="59" t="s">
        <v>36</v>
      </c>
      <c r="C12" s="55">
        <v>240</v>
      </c>
      <c r="D12" s="55">
        <v>240</v>
      </c>
    </row>
    <row r="13" spans="1:4" ht="12.75">
      <c r="A13" s="54" t="s">
        <v>142</v>
      </c>
      <c r="B13" s="59" t="s">
        <v>143</v>
      </c>
      <c r="C13" s="55"/>
      <c r="D13" s="55"/>
    </row>
    <row r="14" spans="1:4" ht="12.75">
      <c r="A14" s="54" t="s">
        <v>146</v>
      </c>
      <c r="B14" s="59" t="s">
        <v>147</v>
      </c>
      <c r="C14" s="55"/>
      <c r="D14" s="55"/>
    </row>
    <row r="15" spans="1:4" ht="12.75">
      <c r="A15" s="57" t="s">
        <v>124</v>
      </c>
      <c r="B15" s="61" t="s">
        <v>125</v>
      </c>
      <c r="C15" s="33">
        <f>SUM(C16:C19)</f>
        <v>9923</v>
      </c>
      <c r="D15" s="33">
        <f>SUM(D16:D21)</f>
        <v>15917</v>
      </c>
    </row>
    <row r="16" spans="1:4" ht="12.75">
      <c r="A16" s="54" t="s">
        <v>126</v>
      </c>
      <c r="B16" s="59" t="s">
        <v>127</v>
      </c>
      <c r="C16" s="55">
        <v>6422</v>
      </c>
      <c r="D16" s="55">
        <v>6422</v>
      </c>
    </row>
    <row r="17" spans="1:4" ht="12.75">
      <c r="A17" s="54" t="s">
        <v>128</v>
      </c>
      <c r="B17" s="59" t="s">
        <v>129</v>
      </c>
      <c r="C17" s="55">
        <v>1340</v>
      </c>
      <c r="D17" s="55">
        <v>1340</v>
      </c>
    </row>
    <row r="18" spans="1:4" ht="12.75">
      <c r="A18" s="54" t="s">
        <v>130</v>
      </c>
      <c r="B18" s="59" t="s">
        <v>131</v>
      </c>
      <c r="C18" s="55">
        <v>435</v>
      </c>
      <c r="D18" s="55">
        <v>435</v>
      </c>
    </row>
    <row r="19" spans="1:4" ht="12.75">
      <c r="A19" s="54" t="s">
        <v>132</v>
      </c>
      <c r="B19" s="59" t="s">
        <v>133</v>
      </c>
      <c r="C19" s="55">
        <v>1726</v>
      </c>
      <c r="D19" s="55">
        <v>1726</v>
      </c>
    </row>
    <row r="20" spans="1:4" ht="12.75">
      <c r="A20" s="54" t="s">
        <v>140</v>
      </c>
      <c r="B20" s="59" t="s">
        <v>141</v>
      </c>
      <c r="C20" s="55"/>
      <c r="D20" s="55">
        <v>5967</v>
      </c>
    </row>
    <row r="21" spans="1:4" ht="12.75">
      <c r="A21" s="54" t="s">
        <v>144</v>
      </c>
      <c r="B21" s="59" t="s">
        <v>145</v>
      </c>
      <c r="C21" s="55"/>
      <c r="D21" s="55">
        <v>27</v>
      </c>
    </row>
    <row r="22" spans="1:4" ht="12.75">
      <c r="A22" s="57" t="s">
        <v>134</v>
      </c>
      <c r="B22" s="61" t="s">
        <v>135</v>
      </c>
      <c r="C22" s="33">
        <v>550</v>
      </c>
      <c r="D22" s="33">
        <v>550</v>
      </c>
    </row>
    <row r="23" spans="1:4" ht="12.75">
      <c r="A23" s="57" t="s">
        <v>136</v>
      </c>
      <c r="B23" s="61" t="s">
        <v>137</v>
      </c>
      <c r="C23" s="33">
        <v>750</v>
      </c>
      <c r="D23" s="33">
        <v>750</v>
      </c>
    </row>
    <row r="24" spans="1:4" ht="12.75">
      <c r="A24" s="57" t="s">
        <v>138</v>
      </c>
      <c r="B24" s="61" t="s">
        <v>43</v>
      </c>
      <c r="C24" s="33">
        <v>8500</v>
      </c>
      <c r="D24" s="33">
        <v>8500</v>
      </c>
    </row>
    <row r="25" spans="1:4" ht="12.75">
      <c r="A25" s="57" t="s">
        <v>139</v>
      </c>
      <c r="B25" s="61" t="s">
        <v>44</v>
      </c>
      <c r="C25" s="33">
        <v>3422</v>
      </c>
      <c r="D25" s="33">
        <v>3395</v>
      </c>
    </row>
    <row r="26" spans="1:4" ht="12.75">
      <c r="A26" s="57"/>
      <c r="B26" s="61" t="s">
        <v>45</v>
      </c>
      <c r="C26" s="33">
        <f>C8+C15+C22+C24+C25+C23</f>
        <v>25525</v>
      </c>
      <c r="D26" s="33">
        <f>D8+D15+D22+D24+D25+D23</f>
        <v>31492</v>
      </c>
    </row>
    <row r="27" spans="1:4" ht="12.75">
      <c r="A27" s="53"/>
      <c r="B27" s="53"/>
      <c r="C27" s="53"/>
      <c r="D27" s="53"/>
    </row>
  </sheetData>
  <mergeCells count="2"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8"/>
  <sheetViews>
    <sheetView workbookViewId="0" topLeftCell="A1">
      <selection activeCell="D7" sqref="D7:D23"/>
    </sheetView>
  </sheetViews>
  <sheetFormatPr defaultColWidth="9.140625" defaultRowHeight="12.75"/>
  <cols>
    <col min="1" max="1" width="43.28125" style="0" customWidth="1"/>
  </cols>
  <sheetData>
    <row r="2" spans="2:3" ht="12.75">
      <c r="B2" s="82" t="s">
        <v>164</v>
      </c>
      <c r="C2" s="82"/>
    </row>
    <row r="3" spans="1:2" ht="15.75">
      <c r="A3" s="2" t="s">
        <v>163</v>
      </c>
      <c r="B3" s="2"/>
    </row>
    <row r="4" spans="1:2" ht="15.75">
      <c r="A4" s="64" t="s">
        <v>160</v>
      </c>
      <c r="B4" s="2"/>
    </row>
    <row r="5" spans="1:2" ht="15">
      <c r="A5" s="3"/>
      <c r="B5" s="1"/>
    </row>
    <row r="6" spans="1:2" ht="15">
      <c r="A6" s="4" t="s">
        <v>32</v>
      </c>
      <c r="B6" s="1" t="s">
        <v>31</v>
      </c>
    </row>
    <row r="7" spans="1:3" ht="15">
      <c r="A7" s="4"/>
      <c r="B7" s="65" t="s">
        <v>3</v>
      </c>
      <c r="C7" s="69" t="s">
        <v>28</v>
      </c>
    </row>
    <row r="8" spans="1:3" ht="15">
      <c r="A8" s="66" t="s">
        <v>161</v>
      </c>
      <c r="B8" s="16">
        <v>8500</v>
      </c>
      <c r="C8" s="15">
        <v>8500</v>
      </c>
    </row>
    <row r="9" spans="1:3" ht="15">
      <c r="A9" s="66" t="s">
        <v>165</v>
      </c>
      <c r="B9" s="16"/>
      <c r="C9" s="15">
        <v>5967</v>
      </c>
    </row>
    <row r="10" spans="1:3" ht="15.75">
      <c r="A10" s="13" t="s">
        <v>61</v>
      </c>
      <c r="B10" s="14">
        <v>8500</v>
      </c>
      <c r="C10" s="20">
        <f>SUM(C8:C9)</f>
        <v>14467</v>
      </c>
    </row>
    <row r="11" spans="1:2" ht="15">
      <c r="A11" s="1"/>
      <c r="B11" s="1"/>
    </row>
    <row r="12" spans="1:2" ht="15">
      <c r="A12" s="1"/>
      <c r="B12" s="1"/>
    </row>
    <row r="13" spans="1:2" ht="15">
      <c r="A13" s="1"/>
      <c r="B13" s="1"/>
    </row>
    <row r="14" spans="1:2" ht="15">
      <c r="A14" s="1"/>
      <c r="B14" s="1"/>
    </row>
    <row r="15" spans="1:2" ht="15">
      <c r="A15" s="1"/>
      <c r="B15" s="1"/>
    </row>
    <row r="16" spans="1:2" ht="15.75">
      <c r="A16" s="6" t="s">
        <v>52</v>
      </c>
      <c r="B16" s="1"/>
    </row>
    <row r="17" spans="1:2" ht="15">
      <c r="A17" s="1"/>
      <c r="B17" s="1"/>
    </row>
    <row r="18" spans="1:2" ht="15">
      <c r="A18" s="4" t="s">
        <v>32</v>
      </c>
      <c r="B18" s="1" t="s">
        <v>31</v>
      </c>
    </row>
    <row r="19" spans="1:3" ht="15">
      <c r="A19" s="4"/>
      <c r="B19" s="65" t="s">
        <v>3</v>
      </c>
      <c r="C19" s="69" t="s">
        <v>28</v>
      </c>
    </row>
    <row r="20" spans="1:3" ht="15">
      <c r="A20" s="66" t="s">
        <v>162</v>
      </c>
      <c r="B20" s="16">
        <v>8500</v>
      </c>
      <c r="C20" s="16">
        <v>8500</v>
      </c>
    </row>
    <row r="21" spans="1:3" ht="15">
      <c r="A21" s="66" t="s">
        <v>166</v>
      </c>
      <c r="B21" s="16"/>
      <c r="C21" s="16">
        <v>5967</v>
      </c>
    </row>
    <row r="22" spans="1:3" ht="15.75">
      <c r="A22" s="13" t="s">
        <v>61</v>
      </c>
      <c r="B22" s="14">
        <v>8500</v>
      </c>
      <c r="C22" s="20">
        <f>SUM(C20:C21)</f>
        <v>14467</v>
      </c>
    </row>
    <row r="23" spans="1:2" ht="15">
      <c r="A23" s="1"/>
      <c r="B23" s="1"/>
    </row>
    <row r="25" spans="1:3" ht="15">
      <c r="A25" s="4"/>
      <c r="B25" s="63"/>
      <c r="C25" s="1"/>
    </row>
    <row r="26" spans="1:3" ht="15">
      <c r="A26" s="4"/>
      <c r="B26" s="63"/>
      <c r="C26" s="1"/>
    </row>
    <row r="27" spans="1:3" ht="15">
      <c r="A27" s="4"/>
      <c r="B27" s="63"/>
      <c r="C27" s="1"/>
    </row>
    <row r="28" spans="1:3" ht="15.75">
      <c r="A28" s="67"/>
      <c r="B28" s="68"/>
      <c r="C28" s="2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="60" workbookViewId="0" topLeftCell="A1">
      <selection activeCell="R1" sqref="R1:R16384"/>
    </sheetView>
  </sheetViews>
  <sheetFormatPr defaultColWidth="9.140625" defaultRowHeight="12.75"/>
  <cols>
    <col min="1" max="1" width="25.7109375" style="0" customWidth="1"/>
  </cols>
  <sheetData>
    <row r="1" spans="1:17" ht="12.75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 s="26"/>
    </row>
    <row r="2" spans="1:17" ht="12.75">
      <c r="A2" s="83" t="s">
        <v>158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7"/>
    </row>
    <row r="3" spans="1:17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 t="s">
        <v>31</v>
      </c>
      <c r="O4" s="25"/>
      <c r="P4" s="26"/>
      <c r="Q4" s="26"/>
    </row>
    <row r="5" spans="1:17" ht="12.75">
      <c r="A5" s="84" t="s">
        <v>1</v>
      </c>
      <c r="B5" s="86" t="s">
        <v>55</v>
      </c>
      <c r="C5" s="87"/>
      <c r="D5" s="86" t="s">
        <v>56</v>
      </c>
      <c r="E5" s="87"/>
      <c r="F5" s="86" t="s">
        <v>57</v>
      </c>
      <c r="G5" s="87"/>
      <c r="H5" s="86" t="s">
        <v>58</v>
      </c>
      <c r="I5" s="87"/>
      <c r="J5" s="86" t="s">
        <v>59</v>
      </c>
      <c r="K5" s="87"/>
      <c r="L5" s="86" t="s">
        <v>60</v>
      </c>
      <c r="M5" s="87"/>
      <c r="N5" s="86" t="s">
        <v>44</v>
      </c>
      <c r="O5" s="87"/>
      <c r="P5" s="88" t="s">
        <v>61</v>
      </c>
      <c r="Q5" s="73"/>
    </row>
    <row r="6" spans="1:17" ht="12.75">
      <c r="A6" s="85"/>
      <c r="B6" s="28" t="s">
        <v>3</v>
      </c>
      <c r="C6" s="28" t="s">
        <v>28</v>
      </c>
      <c r="D6" s="28" t="s">
        <v>3</v>
      </c>
      <c r="E6" s="28" t="s">
        <v>28</v>
      </c>
      <c r="F6" s="28" t="s">
        <v>3</v>
      </c>
      <c r="G6" s="28" t="s">
        <v>28</v>
      </c>
      <c r="H6" s="28" t="s">
        <v>3</v>
      </c>
      <c r="I6" s="28" t="s">
        <v>28</v>
      </c>
      <c r="J6" s="28" t="s">
        <v>3</v>
      </c>
      <c r="K6" s="28" t="s">
        <v>28</v>
      </c>
      <c r="L6" s="28" t="s">
        <v>3</v>
      </c>
      <c r="M6" s="28" t="s">
        <v>28</v>
      </c>
      <c r="N6" s="28" t="s">
        <v>3</v>
      </c>
      <c r="O6" s="28" t="s">
        <v>28</v>
      </c>
      <c r="P6" s="28" t="s">
        <v>3</v>
      </c>
      <c r="Q6" s="28" t="s">
        <v>28</v>
      </c>
    </row>
    <row r="7" spans="1:17" ht="12.75">
      <c r="A7" s="29" t="s">
        <v>62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>
        <v>8500</v>
      </c>
      <c r="M7" s="30">
        <v>8500</v>
      </c>
      <c r="N7" s="30">
        <v>3422</v>
      </c>
      <c r="O7" s="30">
        <v>3395</v>
      </c>
      <c r="P7" s="31">
        <f aca="true" t="shared" si="0" ref="P7:Q12">SUM(B7+D7+F7+H7+J7+L7+N7)</f>
        <v>11922</v>
      </c>
      <c r="Q7" s="31">
        <f t="shared" si="0"/>
        <v>11895</v>
      </c>
    </row>
    <row r="8" spans="1:17" ht="12.75">
      <c r="A8" s="29" t="s">
        <v>63</v>
      </c>
      <c r="B8" s="30"/>
      <c r="C8" s="30"/>
      <c r="D8" s="30"/>
      <c r="E8" s="30"/>
      <c r="F8" s="30"/>
      <c r="G8" s="30"/>
      <c r="H8" s="30"/>
      <c r="I8" s="30"/>
      <c r="J8" s="30">
        <v>550</v>
      </c>
      <c r="K8" s="30">
        <v>550</v>
      </c>
      <c r="L8" s="30"/>
      <c r="M8" s="30"/>
      <c r="N8" s="30"/>
      <c r="O8" s="30"/>
      <c r="P8" s="31">
        <f t="shared" si="0"/>
        <v>550</v>
      </c>
      <c r="Q8" s="31">
        <f t="shared" si="0"/>
        <v>550</v>
      </c>
    </row>
    <row r="9" spans="1:17" ht="12.75">
      <c r="A9" s="29" t="s">
        <v>64</v>
      </c>
      <c r="B9" s="30"/>
      <c r="C9" s="30"/>
      <c r="D9" s="30"/>
      <c r="E9" s="30"/>
      <c r="F9" s="30">
        <v>1997</v>
      </c>
      <c r="G9" s="30">
        <v>1997</v>
      </c>
      <c r="H9" s="30"/>
      <c r="I9" s="30"/>
      <c r="J9" s="30"/>
      <c r="K9" s="30"/>
      <c r="L9" s="30"/>
      <c r="M9" s="30"/>
      <c r="N9" s="30"/>
      <c r="O9" s="30"/>
      <c r="P9" s="31">
        <f t="shared" si="0"/>
        <v>1997</v>
      </c>
      <c r="Q9" s="31">
        <f t="shared" si="0"/>
        <v>1997</v>
      </c>
    </row>
    <row r="10" spans="1:17" ht="12.75">
      <c r="A10" s="29" t="s">
        <v>65</v>
      </c>
      <c r="B10" s="30"/>
      <c r="C10" s="30"/>
      <c r="D10" s="30"/>
      <c r="E10" s="30"/>
      <c r="F10" s="30"/>
      <c r="G10" s="30"/>
      <c r="H10" s="30"/>
      <c r="I10" s="30"/>
      <c r="J10" s="30">
        <v>750</v>
      </c>
      <c r="K10" s="30">
        <v>750</v>
      </c>
      <c r="L10" s="30"/>
      <c r="M10" s="30"/>
      <c r="N10" s="30"/>
      <c r="O10" s="30"/>
      <c r="P10" s="31">
        <f t="shared" si="0"/>
        <v>750</v>
      </c>
      <c r="Q10" s="31">
        <f t="shared" si="0"/>
        <v>750</v>
      </c>
    </row>
    <row r="11" spans="1:17" ht="12.75">
      <c r="A11" s="29" t="s">
        <v>66</v>
      </c>
      <c r="B11" s="30">
        <v>1900</v>
      </c>
      <c r="C11" s="30">
        <v>1900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>
        <f t="shared" si="0"/>
        <v>1900</v>
      </c>
      <c r="Q11" s="31">
        <f t="shared" si="0"/>
        <v>1900</v>
      </c>
    </row>
    <row r="12" spans="1:17" ht="12.75">
      <c r="A12" s="29" t="s">
        <v>148</v>
      </c>
      <c r="B12" s="30">
        <v>240</v>
      </c>
      <c r="C12" s="30">
        <v>240</v>
      </c>
      <c r="D12" s="30">
        <v>2161</v>
      </c>
      <c r="E12" s="30">
        <v>2161</v>
      </c>
      <c r="F12" s="30">
        <v>5765</v>
      </c>
      <c r="G12" s="30">
        <v>11732</v>
      </c>
      <c r="H12" s="30">
        <v>240</v>
      </c>
      <c r="I12" s="30">
        <v>240</v>
      </c>
      <c r="J12" s="30"/>
      <c r="K12" s="30"/>
      <c r="L12" s="30"/>
      <c r="M12" s="30"/>
      <c r="N12" s="30"/>
      <c r="O12" s="30"/>
      <c r="P12" s="31">
        <f t="shared" si="0"/>
        <v>8406</v>
      </c>
      <c r="Q12" s="31">
        <f t="shared" si="0"/>
        <v>14373</v>
      </c>
    </row>
    <row r="13" spans="1:17" ht="12.75">
      <c r="A13" s="29" t="s">
        <v>149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  <c r="Q13" s="31"/>
    </row>
    <row r="14" spans="1:17" ht="12.75">
      <c r="A14" s="32" t="s">
        <v>61</v>
      </c>
      <c r="B14" s="33">
        <f>SUM(B7:B12)</f>
        <v>2140</v>
      </c>
      <c r="C14" s="33">
        <f>SUM(C7:C12)</f>
        <v>2140</v>
      </c>
      <c r="D14" s="33">
        <f aca="true" t="shared" si="1" ref="D14:I14">SUM(D7:D12)</f>
        <v>2161</v>
      </c>
      <c r="E14" s="33">
        <f t="shared" si="1"/>
        <v>2161</v>
      </c>
      <c r="F14" s="33">
        <f t="shared" si="1"/>
        <v>7762</v>
      </c>
      <c r="G14" s="33">
        <f t="shared" si="1"/>
        <v>13729</v>
      </c>
      <c r="H14" s="33">
        <f t="shared" si="1"/>
        <v>240</v>
      </c>
      <c r="I14" s="33">
        <f t="shared" si="1"/>
        <v>240</v>
      </c>
      <c r="J14" s="33">
        <f aca="true" t="shared" si="2" ref="J14:O14">SUM(J7:J12)</f>
        <v>1300</v>
      </c>
      <c r="K14" s="33">
        <f t="shared" si="2"/>
        <v>1300</v>
      </c>
      <c r="L14" s="33">
        <f t="shared" si="2"/>
        <v>8500</v>
      </c>
      <c r="M14" s="33">
        <f t="shared" si="2"/>
        <v>8500</v>
      </c>
      <c r="N14" s="33">
        <f t="shared" si="2"/>
        <v>3422</v>
      </c>
      <c r="O14" s="33">
        <f t="shared" si="2"/>
        <v>3395</v>
      </c>
      <c r="P14" s="31">
        <f>SUM(B14+D14+F14+H14+J14+L14+N14)</f>
        <v>25525</v>
      </c>
      <c r="Q14" s="31">
        <f>SUM(C14+E14+G14+I14+K14+M14+O14)</f>
        <v>31465</v>
      </c>
    </row>
  </sheetData>
  <mergeCells count="10">
    <mergeCell ref="A2:P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5" right="0.75" top="1" bottom="1" header="0.5" footer="0.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privát</dc:creator>
  <cp:keywords/>
  <dc:description/>
  <cp:lastModifiedBy>Körjegyzőség Sümegcsehi</cp:lastModifiedBy>
  <cp:lastPrinted>2011-09-06T09:05:28Z</cp:lastPrinted>
  <dcterms:created xsi:type="dcterms:W3CDTF">2011-08-28T06:11:11Z</dcterms:created>
  <dcterms:modified xsi:type="dcterms:W3CDTF">2012-01-05T14:56:00Z</dcterms:modified>
  <cp:category/>
  <cp:version/>
  <cp:contentType/>
  <cp:contentStatus/>
</cp:coreProperties>
</file>