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1505" firstSheet="8" activeTab="0"/>
  </bookViews>
  <sheets>
    <sheet name="kiadás" sheetId="1" r:id="rId1"/>
    <sheet name="bevétel" sheetId="2" r:id="rId2"/>
    <sheet name="Mérleg" sheetId="3" r:id="rId3"/>
    <sheet name="Szakfel kiadás" sheetId="4" r:id="rId4"/>
    <sheet name="bev forr össz." sheetId="5" r:id="rId5"/>
    <sheet name="bevételek " sheetId="6" r:id="rId6"/>
    <sheet name="Létszám" sheetId="7" r:id="rId7"/>
    <sheet name="felhal." sheetId="8" r:id="rId8"/>
    <sheet name="felhasz. ütemterv." sheetId="9" r:id="rId9"/>
    <sheet name="közvetett tám." sheetId="10" r:id="rId10"/>
    <sheet name="bev. cím. szakfel." sheetId="11" r:id="rId11"/>
    <sheet name="Címrend" sheetId="12" r:id="rId12"/>
    <sheet name="falugondnok" sheetId="13" r:id="rId13"/>
    <sheet name="Körjegyzőség" sheetId="14" r:id="rId14"/>
    <sheet name="Iskola kiadás " sheetId="15" r:id="rId15"/>
    <sheet name="Iskola bevétel" sheetId="16" r:id="rId16"/>
    <sheet name="szocpol" sheetId="17" r:id="rId17"/>
  </sheets>
  <definedNames/>
  <calcPr fullCalcOnLoad="1"/>
</workbook>
</file>

<file path=xl/sharedStrings.xml><?xml version="1.0" encoding="utf-8"?>
<sst xmlns="http://schemas.openxmlformats.org/spreadsheetml/2006/main" count="986" uniqueCount="606">
  <si>
    <t xml:space="preserve">Döbröce Önkormányzat 
2011. évi </t>
  </si>
  <si>
    <t>Kiadások</t>
  </si>
  <si>
    <t>841-126 Önkormányzat igazgatási tevékenység</t>
  </si>
  <si>
    <t>Tisztelet díj Polg.</t>
  </si>
  <si>
    <t>Személyi juttatás összesen:</t>
  </si>
  <si>
    <t>Költségtérítés</t>
  </si>
  <si>
    <t>Személyhez kapcsolódó juttatások összesen:</t>
  </si>
  <si>
    <t>Személyi juttatás mindösszesen:</t>
  </si>
  <si>
    <t>Munkaadót terhelő járulékok összesen:</t>
  </si>
  <si>
    <t>Irodaszer, nyomtatvány</t>
  </si>
  <si>
    <t>Kisértékű tárgyi eszköz</t>
  </si>
  <si>
    <t>Egyéb készlet (tisztítószer,karb.anyag)</t>
  </si>
  <si>
    <t>ÁFA</t>
  </si>
  <si>
    <t>Készlet beszerzés összesen:</t>
  </si>
  <si>
    <t>Nem adatátviteli távközlés</t>
  </si>
  <si>
    <t xml:space="preserve">Egyéb üzemeltetés, </t>
  </si>
  <si>
    <t xml:space="preserve">Egyéb különféle dologi kiadás </t>
  </si>
  <si>
    <t>Bank ktg.</t>
  </si>
  <si>
    <t>Adók, díjak</t>
  </si>
  <si>
    <t>Bursa Hungarica program</t>
  </si>
  <si>
    <t>Szolgáltatások összesen:</t>
  </si>
  <si>
    <t>Dologi kiadások összesen:</t>
  </si>
  <si>
    <t>Körjegyzőség Sümegcsehi támogatás</t>
  </si>
  <si>
    <t>Zala-Kar társ tám</t>
  </si>
  <si>
    <t>Zalai falvakért egyesület tám</t>
  </si>
  <si>
    <t>Védőnői szolgálat</t>
  </si>
  <si>
    <t>Fazekas J.alapítvány tám.</t>
  </si>
  <si>
    <t>Vízkészlet járulék (Kövice)</t>
  </si>
  <si>
    <t>Honvédelmi hozzájárulás( Katasztrófavédelem)</t>
  </si>
  <si>
    <t>Polgárőrség ( Sümegcsehi)</t>
  </si>
  <si>
    <t>Müködési pénzeszközátadás összesen:</t>
  </si>
  <si>
    <t>Felhalmozási kiadás</t>
  </si>
  <si>
    <t>Felhalmozási kiadás összesen</t>
  </si>
  <si>
    <t>Céltartalék</t>
  </si>
  <si>
    <t>Általános tartalék</t>
  </si>
  <si>
    <t>Szakfeladat mindösszesen:</t>
  </si>
  <si>
    <t>522-110  Közutak, hidak, alag. Üzemeltetése</t>
  </si>
  <si>
    <t>Karbantartás</t>
  </si>
  <si>
    <t>Dologi kiadás összesen</t>
  </si>
  <si>
    <t>Felújítás</t>
  </si>
  <si>
    <t>841-403 Város és községgazdálkodási szolgálat</t>
  </si>
  <si>
    <t>Hajtó- és kenőanyag</t>
  </si>
  <si>
    <t>Egyéb anyag besz.</t>
  </si>
  <si>
    <t>Készletbeszerzés összesen:</t>
  </si>
  <si>
    <t>Karbantartás kisjavítás</t>
  </si>
  <si>
    <t>Egyéb üzemeltetés, fenntartás</t>
  </si>
  <si>
    <t>Dologi kiadás összesen:</t>
  </si>
  <si>
    <t>890-411  Közcélú támogatás</t>
  </si>
  <si>
    <t>Megnevezés</t>
  </si>
  <si>
    <t>Összeg eFt</t>
  </si>
  <si>
    <t>Közcélu foglalkoztatás személyi juttatása</t>
  </si>
  <si>
    <t>Munkaadót terhelő járulék összesen:</t>
  </si>
  <si>
    <t>Összesen:</t>
  </si>
  <si>
    <t>960-302  Köztemető fenntartás</t>
  </si>
  <si>
    <t>Villamosenergia</t>
  </si>
  <si>
    <t>Víz</t>
  </si>
  <si>
    <t>Egyéb üzemeltetés(konténer ürités)</t>
  </si>
  <si>
    <t>7841-402  Közvilágítási feladatok</t>
  </si>
  <si>
    <t xml:space="preserve">ÁFA </t>
  </si>
  <si>
    <t>Szakfeladat mindösszesen</t>
  </si>
  <si>
    <t xml:space="preserve">862-101  Háziorvosi szolgálat </t>
  </si>
  <si>
    <t>Gyermekorvosnak átadás</t>
  </si>
  <si>
    <t>Müködési pénzeszköz átadás összesen:</t>
  </si>
  <si>
    <t>889-928 Falugondnoki szolgáltatás</t>
  </si>
  <si>
    <t xml:space="preserve">Alapill. </t>
  </si>
  <si>
    <t>Közalk.egyép felt.pótl.jutt</t>
  </si>
  <si>
    <t>Rendszeres személyi jutt.</t>
  </si>
  <si>
    <t>Személyhez kapcsolódó juttatások</t>
  </si>
  <si>
    <t>Cafeteria</t>
  </si>
  <si>
    <t>Táppénz</t>
  </si>
  <si>
    <t xml:space="preserve">Személyi juttatás összesen: </t>
  </si>
  <si>
    <t>Továbbképzés</t>
  </si>
  <si>
    <t>Tanfolyam díj</t>
  </si>
  <si>
    <t xml:space="preserve">Személyi juttatás mindösszesen: </t>
  </si>
  <si>
    <t>Védőruha</t>
  </si>
  <si>
    <t>Egyéb anyag beszerzés</t>
  </si>
  <si>
    <t>Egyéb áru beszerzés</t>
  </si>
  <si>
    <t>Egyéb különféle dologi kiadás</t>
  </si>
  <si>
    <t>Készlet beszerzés összesen</t>
  </si>
  <si>
    <t>Fogl.Eü.(Üzemorvos)</t>
  </si>
  <si>
    <t xml:space="preserve">882-122 Átmeneti segély  </t>
  </si>
  <si>
    <t>Átmeneti segély</t>
  </si>
  <si>
    <t xml:space="preserve">Szakfeladat mindösszesen: </t>
  </si>
  <si>
    <t>882-117 Rendszeres gyermekvédelmi pénzbeni ellátások</t>
  </si>
  <si>
    <t>Rendszeres gy.védelmi támogatás</t>
  </si>
  <si>
    <t>882-124 Rendkívüli gyermekvédelmi támogatás</t>
  </si>
  <si>
    <t>Rendkívüli gyermekvédelmi támogatás, beiskolázási segély</t>
  </si>
  <si>
    <t>882129 Egyéb pénzbeni szociális ellátások</t>
  </si>
  <si>
    <t>Átmeneti szociális segély természetbeni</t>
  </si>
  <si>
    <t xml:space="preserve">Átmeneti szociális segély </t>
  </si>
  <si>
    <t>882-111 Rendszeres Szociális segély</t>
  </si>
  <si>
    <t>Rendszeres szoc.segély</t>
  </si>
  <si>
    <t xml:space="preserve">882-202  Közgyógyellátás  </t>
  </si>
  <si>
    <t>Közgyógy</t>
  </si>
  <si>
    <t>882-123 Temetési segély</t>
  </si>
  <si>
    <t>Temetési segély</t>
  </si>
  <si>
    <t>882-115 Ápolási díj alanyi jogon</t>
  </si>
  <si>
    <t>Ápolási díj</t>
  </si>
  <si>
    <t>Járulék</t>
  </si>
  <si>
    <t>882-113 Lakásfenntartási támogatás normatív alapon</t>
  </si>
  <si>
    <t>Lakásfenntartási támogatás</t>
  </si>
  <si>
    <t>910-501  Közművelődési tevékenység (Turista ház)</t>
  </si>
  <si>
    <t xml:space="preserve">Rendszeres szem.jutt. </t>
  </si>
  <si>
    <t>Kisértékű tárgyieszköz</t>
  </si>
  <si>
    <t>Egyéb árubeszerzés</t>
  </si>
  <si>
    <t>Gázenergia</t>
  </si>
  <si>
    <t>Villany</t>
  </si>
  <si>
    <t>Vízdíj</t>
  </si>
  <si>
    <t>Nem adatátviteli távközl szolg</t>
  </si>
  <si>
    <t>Karbantartás, kisjavítás</t>
  </si>
  <si>
    <t>Egyéb üzemeltetés</t>
  </si>
  <si>
    <t>Fogl. Eü.(Üzemorvos)</t>
  </si>
  <si>
    <t>Biztosítási díj</t>
  </si>
  <si>
    <t>559-099 Egyéb szálláshely szolgáltatás</t>
  </si>
  <si>
    <t>Kopári László (Kft.)</t>
  </si>
  <si>
    <t>910-123  Közművelődési könyvtári tevékenység</t>
  </si>
  <si>
    <t>Személyi juttatás</t>
  </si>
  <si>
    <t>841-402  Közvilágítási feladatok</t>
  </si>
  <si>
    <t>910-501  Közművelődési tevékenység (Turista és Kézműves ház)</t>
  </si>
  <si>
    <t xml:space="preserve">Összesen: </t>
  </si>
  <si>
    <t>Szociális hozzájárulás 27 %</t>
  </si>
  <si>
    <t xml:space="preserve">Ügyeleti társulás </t>
  </si>
  <si>
    <t>Munkaruha</t>
  </si>
  <si>
    <t>Üzemanyag</t>
  </si>
  <si>
    <t>Karbantartási anyag</t>
  </si>
  <si>
    <t>Dologi kiadás</t>
  </si>
  <si>
    <t>Fűnyíró</t>
  </si>
  <si>
    <t>Cafeteria adója 30,94</t>
  </si>
  <si>
    <t>Foglalkoztatás hely. tám.</t>
  </si>
  <si>
    <t>Cafeteria 30,94</t>
  </si>
  <si>
    <t>DÖBRÖCE ÖNKORMÁNYZAT BEVÉTELE</t>
  </si>
  <si>
    <t xml:space="preserve">           841-126 Önkormányzat igazgatási tevékenység</t>
  </si>
  <si>
    <t>Pénzmaradvány</t>
  </si>
  <si>
    <t>Kamat bevétel</t>
  </si>
  <si>
    <t>Mük bevétel</t>
  </si>
  <si>
    <t>910-123 Közművelődési könyvtári tevékenység</t>
  </si>
  <si>
    <t>Kistérségi mozgókönyvtár tám.</t>
  </si>
  <si>
    <t>Normatív támogatás</t>
  </si>
  <si>
    <t>Saját mük bev.</t>
  </si>
  <si>
    <t>890-411 Közcélú támogatás</t>
  </si>
  <si>
    <t>Munkaügyi támogatás</t>
  </si>
  <si>
    <t>910-501 Közművelődési tevékenység (Turista és Kézműves ház)</t>
  </si>
  <si>
    <t>Int. Működési bevétel</t>
  </si>
  <si>
    <t>Helyi adók</t>
  </si>
  <si>
    <t>Kommunélis adó</t>
  </si>
  <si>
    <t>Pótlék</t>
  </si>
  <si>
    <t>Átengedett központi adók</t>
  </si>
  <si>
    <t>SZJA helyben maradó része</t>
  </si>
  <si>
    <t>Jövedelemkülömbség mérséklése</t>
  </si>
  <si>
    <t>Gépjárműadó</t>
  </si>
  <si>
    <t>Önk. Sajátos működési bevételei</t>
  </si>
  <si>
    <t>Normatív hozzáj. feladatmutatóhoz kötött</t>
  </si>
  <si>
    <t>Kieg. Tám szociális feladatokhoz</t>
  </si>
  <si>
    <t>Szakfeladatok összesen</t>
  </si>
  <si>
    <t>8411261- Önk igazg.tev.</t>
  </si>
  <si>
    <t>910-123 Közmüv könyvtár tev.</t>
  </si>
  <si>
    <t>889-928 Falugondnoki szolg.</t>
  </si>
  <si>
    <t>910-501 Közmüv. Tev.</t>
  </si>
  <si>
    <t>751-966 Önk. Fel. Nem terv.</t>
  </si>
  <si>
    <t>Összesen</t>
  </si>
  <si>
    <t>2012</t>
  </si>
  <si>
    <t>bevétel</t>
  </si>
  <si>
    <t>1</t>
  </si>
  <si>
    <t>SZJA</t>
  </si>
  <si>
    <t>1.1</t>
  </si>
  <si>
    <t>SZJA átengedett része</t>
  </si>
  <si>
    <t>1.2</t>
  </si>
  <si>
    <t>SZJA kiegészítés</t>
  </si>
  <si>
    <t>2</t>
  </si>
  <si>
    <t>Normatív állami támogatás</t>
  </si>
  <si>
    <t>2.1</t>
  </si>
  <si>
    <t>2.3</t>
  </si>
  <si>
    <t>2.4</t>
  </si>
  <si>
    <t>Pénzbeli szociális juttatások</t>
  </si>
  <si>
    <t>3</t>
  </si>
  <si>
    <t>Normatív kötött célú támogatás</t>
  </si>
  <si>
    <t>3.1</t>
  </si>
  <si>
    <t>3.2</t>
  </si>
  <si>
    <t>Állami támogatás összesen</t>
  </si>
  <si>
    <t>4</t>
  </si>
  <si>
    <t>Működési bevétel</t>
  </si>
  <si>
    <t>4.1</t>
  </si>
  <si>
    <t>4.2</t>
  </si>
  <si>
    <t>Sajátos bevétel (helyi adók), ebből:</t>
  </si>
  <si>
    <t>Magánszemélyek kommunális adója</t>
  </si>
  <si>
    <t>5</t>
  </si>
  <si>
    <t>6</t>
  </si>
  <si>
    <t>Bevételek összesen</t>
  </si>
  <si>
    <t>Falugondnoki szolgálat</t>
  </si>
  <si>
    <t>Szak- feladat</t>
  </si>
  <si>
    <t>Város és községgazd.</t>
  </si>
  <si>
    <t>Közvilágítás</t>
  </si>
  <si>
    <t>Könyvtár</t>
  </si>
  <si>
    <t>Döbröce Önkormányzat</t>
  </si>
  <si>
    <t>Személyi juttatások</t>
  </si>
  <si>
    <t>Munkaadót terhelő jár.</t>
  </si>
  <si>
    <t>Felhalmozási kiad.</t>
  </si>
  <si>
    <t>Működési kiad.</t>
  </si>
  <si>
    <t>Társ. és szocpol.kiad</t>
  </si>
  <si>
    <t>adatok eFt-ban</t>
  </si>
  <si>
    <t>Szakfeladat</t>
  </si>
  <si>
    <t>Bevételek</t>
  </si>
  <si>
    <t>Önk. Sajátos működési bevétel, ebből:</t>
  </si>
  <si>
    <t>Normatív állami hozzájárulás</t>
  </si>
  <si>
    <t>Normatív kötött felhasználás</t>
  </si>
  <si>
    <t>Előző évi pénzmaradvány</t>
  </si>
  <si>
    <t>TB, MAJ</t>
  </si>
  <si>
    <t>Társ. és szocpol juttatás</t>
  </si>
  <si>
    <t>Működési célú pe. átadás</t>
  </si>
  <si>
    <t>Kiadások összesen</t>
  </si>
  <si>
    <t>Eredeti előirányzat</t>
  </si>
  <si>
    <t>(adatok eFt-ban)</t>
  </si>
  <si>
    <t>Társadalmi és szociálpolitikai juttatás</t>
  </si>
  <si>
    <t>Összesítő</t>
  </si>
  <si>
    <t>Sorszám</t>
  </si>
  <si>
    <t>Önk.mük. Bevétel összesen:,ebből</t>
  </si>
  <si>
    <t>Önk.sajátos bev. Ebből</t>
  </si>
  <si>
    <t>Támogatások kiegészítések</t>
  </si>
  <si>
    <t>3.3</t>
  </si>
  <si>
    <t>Alaptev. Összefüggő bevétel( Turistaház)</t>
  </si>
  <si>
    <t>6. sz. melléklet</t>
  </si>
  <si>
    <t>E</t>
  </si>
  <si>
    <t xml:space="preserve"> e Ft-ban</t>
  </si>
  <si>
    <t>Kieg tám szoc feladatokhoz</t>
  </si>
  <si>
    <t>SZJA helyben mararadó része</t>
  </si>
  <si>
    <t>3.4</t>
  </si>
  <si>
    <t>Jövedelemkülönbség mérséklése</t>
  </si>
  <si>
    <t>Kistérségi mozgó könyvtár támogatás</t>
  </si>
  <si>
    <t>Kistérségi mózgó könyvtár tám</t>
  </si>
  <si>
    <t>Kistérségi támogatás</t>
  </si>
  <si>
    <t>1. sz. melléklet</t>
  </si>
  <si>
    <t>3. sz. mélléklet</t>
  </si>
  <si>
    <t>2/c. sz. melléklet</t>
  </si>
  <si>
    <t>RÁT</t>
  </si>
  <si>
    <t>Település üzemeltetési, igazgatási, sportfeladat</t>
  </si>
  <si>
    <t>Visszaigénylések</t>
  </si>
  <si>
    <t xml:space="preserve"> -felhalm. pénzmaradvány</t>
  </si>
  <si>
    <t xml:space="preserve">                                                                                                  </t>
  </si>
  <si>
    <t>882-122 Átmeneti segély</t>
  </si>
  <si>
    <t>882-117 Rendszeres gyermekvédelmi pénzb. Ell.</t>
  </si>
  <si>
    <t>882-124 Rendkívüli gyermekvédelmi tám</t>
  </si>
  <si>
    <t>Rendkívüli gyermekvédelmi tám</t>
  </si>
  <si>
    <t>882-129 Egyéb pénzbeni szoc ell.</t>
  </si>
  <si>
    <t>Átmeneti szoc seg. Természetbeni</t>
  </si>
  <si>
    <t>Átmeneti szoc seg.</t>
  </si>
  <si>
    <t>882-111 Rendszeres szoc segély</t>
  </si>
  <si>
    <t>Rendszeres szoc segély</t>
  </si>
  <si>
    <t>882-202  Közgyógyellátás</t>
  </si>
  <si>
    <t>Közgyógyellátás</t>
  </si>
  <si>
    <t>Mozgáskorlátozottak támogatása</t>
  </si>
  <si>
    <t xml:space="preserve"> Ápolási díj </t>
  </si>
  <si>
    <t>882-113 Lakásfenntartási támogatás</t>
  </si>
  <si>
    <t>552-110</t>
  </si>
  <si>
    <t>559-099</t>
  </si>
  <si>
    <t>841-126</t>
  </si>
  <si>
    <t>841-402</t>
  </si>
  <si>
    <t>841-403</t>
  </si>
  <si>
    <t>862-101</t>
  </si>
  <si>
    <t>882-113</t>
  </si>
  <si>
    <t>882-115</t>
  </si>
  <si>
    <t>882-117</t>
  </si>
  <si>
    <t>882-122</t>
  </si>
  <si>
    <t>882-123</t>
  </si>
  <si>
    <t>882-124</t>
  </si>
  <si>
    <t>882-125</t>
  </si>
  <si>
    <t>882-129</t>
  </si>
  <si>
    <t>882-202</t>
  </si>
  <si>
    <t>889-928</t>
  </si>
  <si>
    <t>890-411</t>
  </si>
  <si>
    <t>910-123</t>
  </si>
  <si>
    <t>910-501</t>
  </si>
  <si>
    <t>960-302</t>
  </si>
  <si>
    <t>Közutak, hidak, üzemeltetése</t>
  </si>
  <si>
    <t>Egyéb szálláshely szolg.</t>
  </si>
  <si>
    <t>Önk igazgat.tev.</t>
  </si>
  <si>
    <t>Háziorvosi szolg.</t>
  </si>
  <si>
    <t>Lakásfenntartási tám.</t>
  </si>
  <si>
    <t>Rendszeres gyermekvédelmi</t>
  </si>
  <si>
    <t>Rendkivüli gyermekvédelmi</t>
  </si>
  <si>
    <t>Egyéb pénzbeni támogatás</t>
  </si>
  <si>
    <t>882-111</t>
  </si>
  <si>
    <t>Falugondnoki szolgáltatás</t>
  </si>
  <si>
    <t>Közcélu támogatás</t>
  </si>
  <si>
    <t>Köztemető fenntartás</t>
  </si>
  <si>
    <t>Közmüv. Tevékenység</t>
  </si>
  <si>
    <t>Normatív állami hj.</t>
  </si>
  <si>
    <t>1.21</t>
  </si>
  <si>
    <t>1.22</t>
  </si>
  <si>
    <t>8</t>
  </si>
  <si>
    <t>Munkaügyi támogatá</t>
  </si>
  <si>
    <t>4.3</t>
  </si>
  <si>
    <t>4.2.1</t>
  </si>
  <si>
    <t>4.2.2</t>
  </si>
  <si>
    <t>Döbröce Önkormányzat                                                                                                            2011. évi költségvetés</t>
  </si>
  <si>
    <t>2012. évi kiadások részletezése szakfeladatonként és kiemelt előirányzatonként</t>
  </si>
  <si>
    <t>1.23</t>
  </si>
  <si>
    <t>Döbröce község Önkormányzat 2012 évi bevétele forrásonként</t>
  </si>
  <si>
    <t>Alaptevékenységgel összefüggő bevétel (Turistaház)</t>
  </si>
  <si>
    <t>4.2.3</t>
  </si>
  <si>
    <t>Kamtbevétel</t>
  </si>
  <si>
    <t>Lakosságszám: 73 fő</t>
  </si>
  <si>
    <t>Adatok e Ft-ban</t>
  </si>
  <si>
    <t xml:space="preserve">Döbröce Önkormányz 2012. évi költésgvetésének mérlege                                       </t>
  </si>
  <si>
    <t>Támogatások, kieg.</t>
  </si>
  <si>
    <t>2012. évi előirányzat</t>
  </si>
  <si>
    <t xml:space="preserve">Fecske ház </t>
  </si>
  <si>
    <t>Felhalbev MVH Fecskeház pály</t>
  </si>
  <si>
    <t>MVH pályázat</t>
  </si>
  <si>
    <t>Fecske ház</t>
  </si>
  <si>
    <t>7</t>
  </si>
  <si>
    <t>MVH támogatás</t>
  </si>
  <si>
    <t>Társadalom és szociálpolitikai juttatások előirányzata                                                    Döbröce Önkozmányzat                                                                                                      2012. év</t>
  </si>
  <si>
    <t>Önkormányzati ingatlan felújítás</t>
  </si>
  <si>
    <t>Az Önkormányzat előirányzat-felhasználási ütemterve</t>
  </si>
  <si>
    <t>B E V É T E L E K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</si>
  <si>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</si>
  <si>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</si>
  <si>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</si>
  <si>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</si>
  <si>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</si>
  <si>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</si>
  <si>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</si>
  <si>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</si>
  <si>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</si>
  <si>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</si>
  <si>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</si>
  <si>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November</t>
  </si>
  <si>
    <t>December</t>
  </si>
  <si>
    <t>Intézm.műk.bev.</t>
  </si>
  <si>
    <t>Önk.sajáros m.bev.</t>
  </si>
  <si>
    <t>Állami támogatás</t>
  </si>
  <si>
    <t>ÖSSZESEN</t>
  </si>
  <si>
    <t>K I A D Á S O K</t>
  </si>
  <si>
    <t>Munkaadókat terhelő járulékok</t>
  </si>
  <si>
    <t>Dologi kiadások</t>
  </si>
  <si>
    <t>Társ.szoc.pol.jutt.</t>
  </si>
  <si>
    <t>Beruházás</t>
  </si>
  <si>
    <t>Tám.értékű pénzeszk.átadás</t>
  </si>
  <si>
    <t>Az Döbröce Önkormányzat előirányzat-felhasználási ütemterve</t>
  </si>
  <si>
    <t>Int. Műk. Bevétel</t>
  </si>
  <si>
    <t>Önk. sajátos műk. Bev.</t>
  </si>
  <si>
    <t>Tőke jell. Bev.</t>
  </si>
  <si>
    <t>Pénz-maradvány</t>
  </si>
  <si>
    <t>Felhalmozási kiadások</t>
  </si>
  <si>
    <t>Felhalmozási bevételek</t>
  </si>
  <si>
    <t>Létszámadatok</t>
  </si>
  <si>
    <t>fő</t>
  </si>
  <si>
    <t>Sorsz.</t>
  </si>
  <si>
    <t>Int. Megnevezés</t>
  </si>
  <si>
    <t>Állománycsoport</t>
  </si>
  <si>
    <t>Teljes munkaidő</t>
  </si>
  <si>
    <t>Részmunkaidő</t>
  </si>
  <si>
    <t>1.</t>
  </si>
  <si>
    <t>Igazgatási tevékenység</t>
  </si>
  <si>
    <t>Polgármester</t>
  </si>
  <si>
    <t>3.</t>
  </si>
  <si>
    <t>Falugondnok</t>
  </si>
  <si>
    <t>Családsegítés</t>
  </si>
  <si>
    <t>9. sz. melléklet</t>
  </si>
  <si>
    <t>2/a. sz. melléklet</t>
  </si>
  <si>
    <t>5. sz. melléklet</t>
  </si>
  <si>
    <t>4. sz. melléklet</t>
  </si>
  <si>
    <t xml:space="preserve">  Felhalmozási mérlege</t>
  </si>
  <si>
    <t>910-123 Közm. Könyvtár tev.</t>
  </si>
  <si>
    <t>890-411 Közcélú tám.</t>
  </si>
  <si>
    <t>910-501 Közmüv.tev.</t>
  </si>
  <si>
    <t>Támogatás ért mük bev.</t>
  </si>
  <si>
    <t>Állami hj.</t>
  </si>
  <si>
    <t>Mük.célú pénzátv.</t>
  </si>
  <si>
    <t>Vizkészlet jár.KÖVICE</t>
  </si>
  <si>
    <t>2.</t>
  </si>
  <si>
    <t>Vállalkozói megbízási szerződés</t>
  </si>
  <si>
    <t>Ingatlan felújítás</t>
  </si>
  <si>
    <t>Közfoglalkoztatottak</t>
  </si>
  <si>
    <t xml:space="preserve">Pénzmaradvány felh. </t>
  </si>
  <si>
    <t>Felham. Bev. MVH Fecskeház pály.</t>
  </si>
  <si>
    <t xml:space="preserve">Fecskeház </t>
  </si>
  <si>
    <t>2012. évi költségvetési bevételek előirányzata  címenként és szakfeladatonként</t>
  </si>
  <si>
    <t>2012. évi terv adatok</t>
  </si>
  <si>
    <t>2012 évi közvetett támogatások</t>
  </si>
  <si>
    <t xml:space="preserve">Ügyeletei társulat </t>
  </si>
  <si>
    <t>Polgárőrség,Honv, Isk Alap.</t>
  </si>
  <si>
    <t>841-126 Önk igazgat tev.</t>
  </si>
  <si>
    <t>841-9015 Önk fel nem terv.</t>
  </si>
  <si>
    <t>Címrend</t>
  </si>
  <si>
    <t>Címnév</t>
  </si>
  <si>
    <t>522-110</t>
  </si>
  <si>
    <t xml:space="preserve">  Közutak, hidak, alag. Üzemeltetése</t>
  </si>
  <si>
    <t xml:space="preserve"> Egyéb szálláshely szolgáltatás</t>
  </si>
  <si>
    <t xml:space="preserve">841-126 </t>
  </si>
  <si>
    <t>Önkormányzat igazgatási tevékenység</t>
  </si>
  <si>
    <t xml:space="preserve">  Közvilágítási feladatok</t>
  </si>
  <si>
    <t xml:space="preserve"> Város és községgazdálkodási szolgálat</t>
  </si>
  <si>
    <t xml:space="preserve">862-101 </t>
  </si>
  <si>
    <t xml:space="preserve"> Háziorvosi szolgálat </t>
  </si>
  <si>
    <t xml:space="preserve">882-113 </t>
  </si>
  <si>
    <t>Lakásfenntartási támogatás normatív alapon</t>
  </si>
  <si>
    <t xml:space="preserve"> Ápolási díj alanyi jogon</t>
  </si>
  <si>
    <t xml:space="preserve"> Rendszeres gyermekvédelmi pénzbeni ellátások</t>
  </si>
  <si>
    <t xml:space="preserve"> Átmeneti segély  </t>
  </si>
  <si>
    <t xml:space="preserve">882-123 </t>
  </si>
  <si>
    <t xml:space="preserve"> Rendkívüli gyermekvédelmi támogatás</t>
  </si>
  <si>
    <t xml:space="preserve"> Mozgáskorlátozottak közlekedési támogatása</t>
  </si>
  <si>
    <t xml:space="preserve"> Egyéb pénzbeni szociális ellátások</t>
  </si>
  <si>
    <t xml:space="preserve">  Közgyógyellátás  </t>
  </si>
  <si>
    <t xml:space="preserve">889-928 </t>
  </si>
  <si>
    <t xml:space="preserve">  Közcélú támogatás</t>
  </si>
  <si>
    <t xml:space="preserve">910-123 </t>
  </si>
  <si>
    <t xml:space="preserve"> Közművelődési könyvtári tevékenység</t>
  </si>
  <si>
    <t xml:space="preserve">  Közművelődési tevékenység (Turista és Kézműves ház)</t>
  </si>
  <si>
    <t xml:space="preserve">960-302 </t>
  </si>
  <si>
    <t xml:space="preserve"> Köztemető fenntartás</t>
  </si>
  <si>
    <t>890-443</t>
  </si>
  <si>
    <t xml:space="preserve"> Közmunka </t>
  </si>
  <si>
    <t xml:space="preserve">890-442 </t>
  </si>
  <si>
    <t>Közhasznú foglalkoztatás</t>
  </si>
  <si>
    <t xml:space="preserve"> Rendszeres Szociális segély</t>
  </si>
  <si>
    <t>Önk Támogatás</t>
  </si>
  <si>
    <t>BEVÉTEL</t>
  </si>
  <si>
    <t>KIADÁS</t>
  </si>
  <si>
    <t>2. sz. melléklet</t>
  </si>
  <si>
    <t>2/b. melléklet</t>
  </si>
  <si>
    <t>3/a melléklet</t>
  </si>
  <si>
    <t>8. sz. melléklet</t>
  </si>
  <si>
    <t>7. sz. melléklet</t>
  </si>
  <si>
    <t>2012 Költségvetés</t>
  </si>
  <si>
    <t>11 sz. melléklet</t>
  </si>
  <si>
    <t>Körjegyzőség</t>
  </si>
  <si>
    <t>Alapilletmény: 6 fő köztisztviselő</t>
  </si>
  <si>
    <t>Közalkalmazott bére</t>
  </si>
  <si>
    <t>Kompenzáció</t>
  </si>
  <si>
    <t>Személyi juttatások összesen:</t>
  </si>
  <si>
    <t>1.1 Személyhez kapcsolódó költségtérítések és hozzájárulások:</t>
  </si>
  <si>
    <t xml:space="preserve">Közlekedési költségtérítés: </t>
  </si>
  <si>
    <t>x</t>
  </si>
  <si>
    <t xml:space="preserve">Cafetéria </t>
  </si>
  <si>
    <t>Cafeteria adó</t>
  </si>
  <si>
    <t>Egyéb szoc juttatás</t>
  </si>
  <si>
    <t>Költségtérítések összesen:</t>
  </si>
  <si>
    <t>Szociális hozzájárulás : 27 %)</t>
  </si>
  <si>
    <t xml:space="preserve">Táppénz hozzájárulás: </t>
  </si>
  <si>
    <t xml:space="preserve">Táppénz 1/3-a </t>
  </si>
  <si>
    <t>Könyv</t>
  </si>
  <si>
    <t>Folyóirat (közlönyök, jogtár)</t>
  </si>
  <si>
    <t xml:space="preserve">Kisértékű tárgyi eszköz </t>
  </si>
  <si>
    <t>Egyéb készlet (tisztítószer., karb.anyag)</t>
  </si>
  <si>
    <t xml:space="preserve">Szakmai anyag </t>
  </si>
  <si>
    <t xml:space="preserve">Készletbeszerzés összesen: </t>
  </si>
  <si>
    <t>Nem adatátviteli célú szolg. (telefon)</t>
  </si>
  <si>
    <t>Víz- csatornadíj</t>
  </si>
  <si>
    <t>Egyéb üzemelt. célú fenntartási szolgáltatás</t>
  </si>
  <si>
    <t xml:space="preserve">Belföldi kiküldetés </t>
  </si>
  <si>
    <t>Egyéb dologi</t>
  </si>
  <si>
    <t>Adók díjak</t>
  </si>
  <si>
    <t>Bevétel</t>
  </si>
  <si>
    <t>E.</t>
  </si>
  <si>
    <t>Felügyeleti szervtől kapott támogatás, ebből</t>
  </si>
  <si>
    <t xml:space="preserve">       -Állami tám</t>
  </si>
  <si>
    <t xml:space="preserve">       -Sümegcsehi 90 %</t>
  </si>
  <si>
    <t xml:space="preserve">       -Döbröce 10 %</t>
  </si>
  <si>
    <t>BEVÉTELEK Fazekas József Általános Iskola</t>
  </si>
  <si>
    <t>2012 évi költségvetés</t>
  </si>
  <si>
    <t>Iskolai normatíva összesen:</t>
  </si>
  <si>
    <t>Óvodai nevelés 8 hónap</t>
  </si>
  <si>
    <t>Óvodai nevelés 4 hónap</t>
  </si>
  <si>
    <t>1.3</t>
  </si>
  <si>
    <t>Ált isk. 1-2 évf. 8 hónap</t>
  </si>
  <si>
    <t>1.4</t>
  </si>
  <si>
    <t>Ált isk.3 évf. 8 hónap</t>
  </si>
  <si>
    <t>1.5</t>
  </si>
  <si>
    <t>Ált isk. 4 évf. 8 hónap</t>
  </si>
  <si>
    <t>1.6</t>
  </si>
  <si>
    <t>Ált isk. 5-6 évf. 8 hónap</t>
  </si>
  <si>
    <t>1.7</t>
  </si>
  <si>
    <t>Ált isk. 7-8 évf. 8 hónap</t>
  </si>
  <si>
    <t>1.8</t>
  </si>
  <si>
    <t>Ált isk. 1-2 évf. 4 hónap</t>
  </si>
  <si>
    <t>1.9</t>
  </si>
  <si>
    <t>Ált isk.3 évf. 4 hónap</t>
  </si>
  <si>
    <t>1.10</t>
  </si>
  <si>
    <t>Ált isk. 4 évf. 4 hónap</t>
  </si>
  <si>
    <t>1.11</t>
  </si>
  <si>
    <t>Ált isk. 5-6 évf. 4 hónap</t>
  </si>
  <si>
    <t>1.12</t>
  </si>
  <si>
    <t>Ált isk. 7-8 évf. 4 hónap</t>
  </si>
  <si>
    <t>1.13</t>
  </si>
  <si>
    <t>Napközi 1-8 évf. 12 hónap</t>
  </si>
  <si>
    <t>1.14</t>
  </si>
  <si>
    <t>SNI-s ( magántanuló) 8 hónap</t>
  </si>
  <si>
    <t>1.15</t>
  </si>
  <si>
    <t>SNI-s (beszédfogyatékos) 8 hónap</t>
  </si>
  <si>
    <t>1.16</t>
  </si>
  <si>
    <t>SNI-s (beszédfogyatékos) 4 hónap</t>
  </si>
  <si>
    <t>1.17</t>
  </si>
  <si>
    <t>SNI-s (org, okokra vissza nem vez.) 8 hónap</t>
  </si>
  <si>
    <t>1.18</t>
  </si>
  <si>
    <t>SNI-s (org, okokra vissza nem vez.) 4 hónap</t>
  </si>
  <si>
    <t>1.19</t>
  </si>
  <si>
    <t>Informatikai fejlesztés (kötöttcélú)</t>
  </si>
  <si>
    <t>1.20</t>
  </si>
  <si>
    <t xml:space="preserve">Intézmányi társulás </t>
  </si>
  <si>
    <t>Kedvezményes étkeztetés (kötöttcélú)</t>
  </si>
  <si>
    <t>Ingyenes tankönyv (kötöttcélú)</t>
  </si>
  <si>
    <t>Osztályfönöki pótlék (kötöttcélú)</t>
  </si>
  <si>
    <t>1.24</t>
  </si>
  <si>
    <t>Pedagogus továbbképzés (kötöttcélú)</t>
  </si>
  <si>
    <t>Térítési díjak</t>
  </si>
  <si>
    <t>2.2</t>
  </si>
  <si>
    <t>Konyha bérleti díja</t>
  </si>
  <si>
    <t>Zala-Kar bejáró gyermekek</t>
  </si>
  <si>
    <t>Müködési pénzátvétel:</t>
  </si>
  <si>
    <t>TÁMOP 1.7 Referencia Iskola pályázat</t>
  </si>
  <si>
    <t>Felhalmozási pénzátvétel összesen:</t>
  </si>
  <si>
    <t>Kötött célú pénzmaradvény</t>
  </si>
  <si>
    <t>Önk támogatása</t>
  </si>
  <si>
    <t>Bevétel Összesen:</t>
  </si>
  <si>
    <t>Fazekas József Általános Iskola Napközi Otthonos Óvoda Egységes Óvoda Bölcsőde</t>
  </si>
  <si>
    <t>2012 évi költségvetés tervezése</t>
  </si>
  <si>
    <t>851-011 Óvodai nevelés, ellátás</t>
  </si>
  <si>
    <t xml:space="preserve">Közalkalmazottak alapilletménye: </t>
  </si>
  <si>
    <t>vezetői pótlék,köt ill. pótlék</t>
  </si>
  <si>
    <t>Rendszeres személyi juttatás összesen:</t>
  </si>
  <si>
    <t>Helyettesítés</t>
  </si>
  <si>
    <t>(Kiemelt m.végz.ker.kieg.)</t>
  </si>
  <si>
    <t>Közl.költs.tér.(dolg.)</t>
  </si>
  <si>
    <t>Nem rendsz.személyi juttatások:</t>
  </si>
  <si>
    <t>I.Személyi juttatások összesen:</t>
  </si>
  <si>
    <t>II.Munkaadót terhelő járulék összesen:</t>
  </si>
  <si>
    <t>Könyv, f.irat, inf.hord.besz.kiad.</t>
  </si>
  <si>
    <t>Szakmai anyag</t>
  </si>
  <si>
    <t>Közüzemek szétválasztása + radiátor csere 150 e</t>
  </si>
  <si>
    <t xml:space="preserve">Egyéb dologi kiadás </t>
  </si>
  <si>
    <t>Nem adatáv.célú távközl.díj (telefon)</t>
  </si>
  <si>
    <t>Vásárolt term.+szolg. ÁFÁ-ja</t>
  </si>
  <si>
    <t>Belföldi kiküldetés</t>
  </si>
  <si>
    <t>Foglalk.Eü. ( Üzrmorvosi vizsgálat)</t>
  </si>
  <si>
    <t xml:space="preserve"> Kötelező eszközfejlesztés</t>
  </si>
  <si>
    <t>III.Dologi kiadás összesen:</t>
  </si>
  <si>
    <t>Szakfeladat mindösszesen: I.II.III.</t>
  </si>
  <si>
    <t>852-011  Általános Iskolai tanulók nappali rendszerű nevelése, 
oktatása ( 1-4 évfolyam )</t>
  </si>
  <si>
    <t>Közalkalmazottak alapilletménye: 4fő ped. X 12 hó:</t>
  </si>
  <si>
    <t>Osztályfönöki pótlék, Munkavezetői pótlék,DÖK pótlék</t>
  </si>
  <si>
    <t>Túlóra</t>
  </si>
  <si>
    <t>Kiemelt m.végz.ker.kieg.</t>
  </si>
  <si>
    <t>Hellyettesítés</t>
  </si>
  <si>
    <t>Nem rend.személyi juttatások:</t>
  </si>
  <si>
    <t xml:space="preserve">Táppénz </t>
  </si>
  <si>
    <t>II.Munkaadót terhelő járulékok összesen:</t>
  </si>
  <si>
    <t>Gyógyszer, vegyszer</t>
  </si>
  <si>
    <t>Könyv, folyóirat, inf.hord.besz.kiad.</t>
  </si>
  <si>
    <t>Egyéb áru besz.</t>
  </si>
  <si>
    <t>Egyéb készletbesz. (tisztítószer, karb.anyag)</t>
  </si>
  <si>
    <t>Víz- és csatornadíj</t>
  </si>
  <si>
    <t>Egyéb üzemltetés (szennyvíz, posta, hulladék száll, kéményseprés)</t>
  </si>
  <si>
    <t>Nem adatátv.célú távközl.díj (telefon)</t>
  </si>
  <si>
    <t>Szállítási szolg.igényb.( bejáró gyerekek diák bérlete)</t>
  </si>
  <si>
    <t>Egyéb dologi kiadás (utik.,sport,)</t>
  </si>
  <si>
    <t>Vásárolt term. + szolg. ÁFÁ-ja</t>
  </si>
  <si>
    <t>Pénzügyi szolgáltatások</t>
  </si>
  <si>
    <t xml:space="preserve">Közok.szakértői díj </t>
  </si>
  <si>
    <t>Kötelező eszközfejlesztés</t>
  </si>
  <si>
    <t>Szakértői díj</t>
  </si>
  <si>
    <t>III.Dologi kiadások összesen:</t>
  </si>
  <si>
    <t>Zalakar szakszolgálat</t>
  </si>
  <si>
    <t>Szakfeladat mindösszesen:I.II.III.</t>
  </si>
  <si>
    <t>852-021  Általános Iskolai tanulók nappali rendszerű nevelése, 
oktatása ( 5-8 évfolyam )</t>
  </si>
  <si>
    <t>Közalkalmazottak alapilletménye: 8 ped. X 12 hó:</t>
  </si>
  <si>
    <t>Igazgatói pótlék</t>
  </si>
  <si>
    <t>Megbízási díjak</t>
  </si>
  <si>
    <t>jubileumi jutalom</t>
  </si>
  <si>
    <t>Táppénz hj.</t>
  </si>
  <si>
    <t>Egyéb üzemeltetés fenntartás</t>
  </si>
  <si>
    <t>Szállítási szolg.igényb.(diák bérl.,egy.száll.)</t>
  </si>
  <si>
    <t>Egyéb dologi kiadás (utik.,sport)</t>
  </si>
  <si>
    <t>TÁMOP 3.1.7 Felhalmozási kiadás</t>
  </si>
  <si>
    <t>855 914 Általános iskola tanulószobai ellátás</t>
  </si>
  <si>
    <t>Közalkalmazotti alapilletmény: 1 fő</t>
  </si>
  <si>
    <t>Közlekedési kts térítés</t>
  </si>
  <si>
    <t>855 911 Általános iskolanapközi otthonos  ellátás</t>
  </si>
  <si>
    <t>Közalkalmazotti alapilletmény:1 fő</t>
  </si>
  <si>
    <t>Közl kts térítés</t>
  </si>
  <si>
    <r>
      <t xml:space="preserve">  </t>
    </r>
    <r>
      <rPr>
        <b/>
        <sz val="12"/>
        <rFont val="Arial"/>
        <family val="2"/>
      </rPr>
      <t xml:space="preserve">  562-912  Óvoda intézményi étkeztetés</t>
    </r>
  </si>
  <si>
    <t>6400 adag étel X315(nyersanyagnorma)+ 59% rezsi költség =501</t>
  </si>
  <si>
    <t xml:space="preserve">                 562-913 Iskolai intézményi étkeztetés</t>
  </si>
  <si>
    <t>10100 adag étel ( 7-11 év) X335(nyersanyagnorma)+ 59% rezsi költség =533</t>
  </si>
  <si>
    <t>9335 adag étel ( 11-14 év) X370(nyersanyagnorma)+ 59% rezsi költség =588</t>
  </si>
  <si>
    <t>280 adag étel ( 7-10 év) X235(nyersanyagnorma)+ 59% rezsi költség =374</t>
  </si>
  <si>
    <t>1726 adag étel ( 11-14 év) X265(nyersanyagnorma)+ 59% rezsi költség =421</t>
  </si>
  <si>
    <t xml:space="preserve">                  562-917 Munkahelyi étkeztetés</t>
  </si>
  <si>
    <t>400 adag étel X340(nyersanyagnorma)+ 59% rezsi költség =540</t>
  </si>
  <si>
    <t>Szakfeladatok összesen:</t>
  </si>
  <si>
    <t>852-011  Általános Iskolai tanulók nappali rendszerű nevelése, oktatása ( 1-4 évfolyam )</t>
  </si>
  <si>
    <t xml:space="preserve"> 562-912  Óvoda intézményi étkeztetés</t>
  </si>
  <si>
    <t xml:space="preserve"> 562-913 Iskolai intézményi étkeztetés</t>
  </si>
  <si>
    <t xml:space="preserve"> 562-917 Munkahelyi étkeztetés</t>
  </si>
  <si>
    <t>12/b. melléklet</t>
  </si>
  <si>
    <t>12/a melléklet</t>
  </si>
  <si>
    <t>1/a. sz. melléklet</t>
  </si>
  <si>
    <t>Képviselő tiszteletdíja</t>
  </si>
  <si>
    <t>Alpolgármester tiszteletdíja</t>
  </si>
  <si>
    <t xml:space="preserve">841-9015 Finanszírozás </t>
  </si>
  <si>
    <t>likviditási hitel</t>
  </si>
  <si>
    <t>Likvidítási hitel</t>
  </si>
  <si>
    <t>Likviditási hitel</t>
  </si>
  <si>
    <t>Likvidhitelfelvétel</t>
  </si>
  <si>
    <t>Likvid hitel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</si>
</sst>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 vertical="top" wrapText="1"/>
    </xf>
    <xf numFmtId="1" fontId="11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2" fillId="0" borderId="12" xfId="0" applyFont="1" applyBorder="1" applyAlignment="1">
      <alignment horizontal="center" wrapText="1"/>
    </xf>
    <xf numFmtId="0" fontId="12" fillId="0" borderId="0" xfId="0" applyFont="1" applyAlignment="1">
      <alignment/>
    </xf>
    <xf numFmtId="49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3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35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3" fontId="38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16" fontId="0" fillId="0" borderId="0" xfId="0" applyNumberForma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49" fontId="0" fillId="0" borderId="10" xfId="0" applyNumberForma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0" fillId="0" borderId="10" xfId="0" applyBorder="1" applyAlignment="1">
      <alignment wrapText="1"/>
    </xf>
    <xf numFmtId="3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3" fontId="0" fillId="0" borderId="17" xfId="0" applyNumberForma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45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justify" vertical="top" wrapText="1"/>
    </xf>
    <xf numFmtId="3" fontId="41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8" fillId="0" borderId="1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vertical="top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46" fillId="0" borderId="31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0" xfId="56" applyFont="1" applyBorder="1" applyAlignment="1">
      <alignment horizontal="center"/>
      <protection/>
    </xf>
    <xf numFmtId="0" fontId="4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view="pageBreakPreview" zoomScale="60" workbookViewId="0" topLeftCell="A1">
      <selection activeCell="B12" sqref="B12"/>
    </sheetView>
  </sheetViews>
  <sheetFormatPr defaultColWidth="9.140625" defaultRowHeight="12.75"/>
  <cols>
    <col min="1" max="1" width="47.421875" style="0" customWidth="1"/>
    <col min="2" max="2" width="16.7109375" style="0" customWidth="1"/>
    <col min="3" max="3" width="20.57421875" style="0" customWidth="1"/>
  </cols>
  <sheetData>
    <row r="1" spans="1:3" ht="18.75">
      <c r="A1" s="1"/>
      <c r="B1" s="1"/>
      <c r="C1" s="2"/>
    </row>
    <row r="2" spans="1:4" ht="14.25">
      <c r="A2" s="309" t="s">
        <v>0</v>
      </c>
      <c r="B2" s="310"/>
      <c r="C2" s="310"/>
      <c r="D2" s="310"/>
    </row>
    <row r="3" spans="1:4" ht="14.25">
      <c r="A3" s="309" t="s">
        <v>1</v>
      </c>
      <c r="B3" s="310"/>
      <c r="C3" s="310"/>
      <c r="D3" s="310"/>
    </row>
    <row r="4" spans="1:4" ht="18.75">
      <c r="A4" s="1"/>
      <c r="B4" s="1"/>
      <c r="C4" s="312" t="s">
        <v>422</v>
      </c>
      <c r="D4" s="310"/>
    </row>
    <row r="5" spans="1:3" ht="18.75">
      <c r="A5" s="311"/>
      <c r="B5" s="311"/>
      <c r="C5" s="2"/>
    </row>
    <row r="6" spans="1:3" ht="18.75">
      <c r="A6" s="297" t="s">
        <v>2</v>
      </c>
      <c r="B6" s="297"/>
      <c r="C6" s="2"/>
    </row>
    <row r="7" spans="1:4" ht="18.75">
      <c r="A7" s="4"/>
      <c r="B7" s="4">
        <v>2012</v>
      </c>
      <c r="C7" s="5"/>
      <c r="D7" s="6"/>
    </row>
    <row r="8" spans="1:4" ht="18.75">
      <c r="A8" s="32" t="s">
        <v>3</v>
      </c>
      <c r="B8" s="8">
        <v>1161</v>
      </c>
      <c r="C8" s="67"/>
      <c r="D8" s="68"/>
    </row>
    <row r="9" spans="1:4" ht="18.75">
      <c r="A9" s="32" t="s">
        <v>599</v>
      </c>
      <c r="B9" s="8">
        <v>300</v>
      </c>
      <c r="C9" s="67"/>
      <c r="D9" s="68"/>
    </row>
    <row r="10" spans="1:4" ht="18.75">
      <c r="A10" s="32" t="s">
        <v>598</v>
      </c>
      <c r="B10" s="8">
        <v>240</v>
      </c>
      <c r="C10" s="67"/>
      <c r="D10" s="68"/>
    </row>
    <row r="11" spans="1:4" ht="18.75">
      <c r="A11" s="33" t="s">
        <v>4</v>
      </c>
      <c r="B11" s="10">
        <f>SUM(B8:B10)</f>
        <v>1701</v>
      </c>
      <c r="C11" s="14"/>
      <c r="D11" s="68"/>
    </row>
    <row r="12" spans="1:4" ht="18.75">
      <c r="A12" s="32" t="s">
        <v>5</v>
      </c>
      <c r="B12" s="8">
        <v>192</v>
      </c>
      <c r="C12" s="67"/>
      <c r="D12" s="68"/>
    </row>
    <row r="13" spans="1:4" ht="37.5">
      <c r="A13" s="32" t="s">
        <v>6</v>
      </c>
      <c r="B13" s="10">
        <f>SUM(B12)</f>
        <v>192</v>
      </c>
      <c r="C13" s="14"/>
      <c r="D13" s="68"/>
    </row>
    <row r="14" spans="1:4" ht="18.75">
      <c r="A14" s="33" t="s">
        <v>7</v>
      </c>
      <c r="B14" s="10">
        <f>SUM(B11,B13)</f>
        <v>1893</v>
      </c>
      <c r="C14" s="14"/>
      <c r="D14" s="14"/>
    </row>
    <row r="15" spans="1:4" ht="18.75">
      <c r="A15" s="32" t="s">
        <v>120</v>
      </c>
      <c r="B15" s="8">
        <v>460</v>
      </c>
      <c r="C15" s="67"/>
      <c r="D15" s="68"/>
    </row>
    <row r="16" spans="1:4" ht="37.5">
      <c r="A16" s="33" t="s">
        <v>8</v>
      </c>
      <c r="B16" s="10">
        <f>SUM(B15:B15)</f>
        <v>460</v>
      </c>
      <c r="C16" s="14"/>
      <c r="D16" s="69"/>
    </row>
    <row r="17" spans="1:4" ht="18.75">
      <c r="A17" s="32" t="s">
        <v>9</v>
      </c>
      <c r="B17" s="8">
        <v>10</v>
      </c>
      <c r="C17" s="67"/>
      <c r="D17" s="68"/>
    </row>
    <row r="18" spans="1:4" ht="18.75">
      <c r="A18" s="32" t="s">
        <v>11</v>
      </c>
      <c r="B18" s="8">
        <v>50</v>
      </c>
      <c r="C18" s="67"/>
      <c r="D18" s="68"/>
    </row>
    <row r="19" spans="1:4" ht="18.75">
      <c r="A19" s="33" t="s">
        <v>13</v>
      </c>
      <c r="B19" s="10">
        <f>SUM(B17:B18)</f>
        <v>60</v>
      </c>
      <c r="C19" s="14"/>
      <c r="D19" s="14"/>
    </row>
    <row r="20" spans="1:4" ht="18.75">
      <c r="A20" s="32" t="s">
        <v>14</v>
      </c>
      <c r="B20" s="8">
        <v>60</v>
      </c>
      <c r="C20" s="67"/>
      <c r="D20" s="68"/>
    </row>
    <row r="21" spans="1:4" ht="18.75">
      <c r="A21" s="32" t="s">
        <v>15</v>
      </c>
      <c r="B21" s="8">
        <v>300</v>
      </c>
      <c r="C21" s="67"/>
      <c r="D21" s="68"/>
    </row>
    <row r="22" spans="1:4" ht="18.75">
      <c r="A22" s="32" t="s">
        <v>16</v>
      </c>
      <c r="B22" s="8">
        <v>10</v>
      </c>
      <c r="C22" s="67"/>
      <c r="D22" s="68"/>
    </row>
    <row r="23" spans="1:4" ht="18.75">
      <c r="A23" s="32" t="s">
        <v>12</v>
      </c>
      <c r="B23" s="8">
        <v>116</v>
      </c>
      <c r="C23" s="67"/>
      <c r="D23" s="68"/>
    </row>
    <row r="24" spans="1:4" ht="18.75">
      <c r="A24" s="32" t="s">
        <v>17</v>
      </c>
      <c r="B24" s="8">
        <v>150</v>
      </c>
      <c r="C24" s="67"/>
      <c r="D24" s="68"/>
    </row>
    <row r="25" spans="1:4" ht="18.75">
      <c r="A25" s="32" t="s">
        <v>18</v>
      </c>
      <c r="B25" s="8">
        <v>100</v>
      </c>
      <c r="C25" s="67"/>
      <c r="D25" s="68"/>
    </row>
    <row r="26" spans="1:4" ht="18.75">
      <c r="A26" s="32" t="s">
        <v>19</v>
      </c>
      <c r="B26" s="8">
        <v>50</v>
      </c>
      <c r="C26" s="67"/>
      <c r="D26" s="68"/>
    </row>
    <row r="27" spans="1:4" ht="18.75">
      <c r="A27" s="33" t="s">
        <v>20</v>
      </c>
      <c r="B27" s="10">
        <f>SUM(B20:B26)</f>
        <v>786</v>
      </c>
      <c r="C27" s="14"/>
      <c r="D27" s="14"/>
    </row>
    <row r="28" spans="1:4" ht="18.75">
      <c r="A28" s="33" t="s">
        <v>21</v>
      </c>
      <c r="B28" s="10">
        <f>SUM(B19,B27)</f>
        <v>846</v>
      </c>
      <c r="C28" s="14"/>
      <c r="D28" s="14"/>
    </row>
    <row r="29" spans="1:4" ht="18.75">
      <c r="A29" s="32" t="s">
        <v>22</v>
      </c>
      <c r="B29" s="8">
        <v>1837</v>
      </c>
      <c r="C29" s="67"/>
      <c r="D29" s="68"/>
    </row>
    <row r="30" spans="1:4" ht="18.75">
      <c r="A30" s="32" t="s">
        <v>121</v>
      </c>
      <c r="B30" s="8">
        <v>50</v>
      </c>
      <c r="C30" s="67"/>
      <c r="D30" s="68"/>
    </row>
    <row r="31" spans="1:4" ht="18.75">
      <c r="A31" s="32" t="s">
        <v>23</v>
      </c>
      <c r="B31" s="8">
        <v>15</v>
      </c>
      <c r="C31" s="67"/>
      <c r="D31" s="68"/>
    </row>
    <row r="32" spans="1:4" ht="18.75">
      <c r="A32" s="32" t="s">
        <v>24</v>
      </c>
      <c r="B32" s="8">
        <v>11</v>
      </c>
      <c r="C32" s="67"/>
      <c r="D32" s="68"/>
    </row>
    <row r="33" spans="1:4" ht="18.75">
      <c r="A33" s="32" t="s">
        <v>25</v>
      </c>
      <c r="B33" s="8">
        <v>35</v>
      </c>
      <c r="C33" s="67"/>
      <c r="D33" s="68"/>
    </row>
    <row r="34" spans="1:4" ht="18.75">
      <c r="A34" s="32" t="s">
        <v>26</v>
      </c>
      <c r="B34" s="8">
        <v>20</v>
      </c>
      <c r="C34" s="67"/>
      <c r="D34" s="68"/>
    </row>
    <row r="35" spans="1:4" ht="18.75">
      <c r="A35" s="32" t="s">
        <v>27</v>
      </c>
      <c r="B35" s="8">
        <v>33</v>
      </c>
      <c r="C35" s="67"/>
      <c r="D35" s="68"/>
    </row>
    <row r="36" spans="1:4" ht="37.5">
      <c r="A36" s="32" t="s">
        <v>28</v>
      </c>
      <c r="B36" s="8">
        <v>10</v>
      </c>
      <c r="C36" s="67"/>
      <c r="D36" s="68"/>
    </row>
    <row r="37" spans="1:4" ht="18.75">
      <c r="A37" s="32" t="s">
        <v>29</v>
      </c>
      <c r="B37" s="8">
        <v>60</v>
      </c>
      <c r="C37" s="67"/>
      <c r="D37" s="68"/>
    </row>
    <row r="38" spans="1:4" ht="18.75">
      <c r="A38" s="33" t="s">
        <v>30</v>
      </c>
      <c r="B38" s="10">
        <f>SUM(B29:B37)</f>
        <v>2071</v>
      </c>
      <c r="C38" s="14"/>
      <c r="D38" s="14"/>
    </row>
    <row r="39" spans="1:4" ht="18.75">
      <c r="A39" s="33" t="s">
        <v>31</v>
      </c>
      <c r="B39" s="10"/>
      <c r="C39" s="14"/>
      <c r="D39" s="68"/>
    </row>
    <row r="40" spans="1:4" ht="18.75">
      <c r="A40" s="33" t="s">
        <v>305</v>
      </c>
      <c r="B40" s="10">
        <v>9000</v>
      </c>
      <c r="C40" s="14"/>
      <c r="D40" s="68"/>
    </row>
    <row r="41" spans="1:4" ht="18.75">
      <c r="A41" s="32" t="s">
        <v>312</v>
      </c>
      <c r="B41" s="8">
        <v>7000</v>
      </c>
      <c r="C41" s="67"/>
      <c r="D41" s="68"/>
    </row>
    <row r="42" spans="1:4" ht="18.75">
      <c r="A42" s="33" t="s">
        <v>32</v>
      </c>
      <c r="B42" s="10">
        <v>16000</v>
      </c>
      <c r="C42" s="14"/>
      <c r="D42" s="14"/>
    </row>
    <row r="43" spans="1:4" ht="18.75">
      <c r="A43" s="33" t="s">
        <v>33</v>
      </c>
      <c r="B43" s="10">
        <v>50</v>
      </c>
      <c r="C43" s="14"/>
      <c r="D43" s="68"/>
    </row>
    <row r="44" spans="1:4" ht="18.75">
      <c r="A44" s="33" t="s">
        <v>34</v>
      </c>
      <c r="B44" s="10">
        <v>50</v>
      </c>
      <c r="C44" s="14"/>
      <c r="D44" s="68"/>
    </row>
    <row r="45" spans="1:4" ht="18.75">
      <c r="A45" s="66" t="s">
        <v>35</v>
      </c>
      <c r="B45" s="12">
        <f>SUM(B14+B16+B28+B38+B42+B43+B44)</f>
        <v>21370</v>
      </c>
      <c r="C45" s="70"/>
      <c r="D45" s="70"/>
    </row>
    <row r="46" spans="1:4" ht="18.75">
      <c r="A46" s="13"/>
      <c r="B46" s="14"/>
      <c r="C46" s="15"/>
      <c r="D46" s="71"/>
    </row>
    <row r="47" spans="1:4" ht="18.75">
      <c r="A47" s="297" t="s">
        <v>36</v>
      </c>
      <c r="B47" s="297"/>
      <c r="C47" s="15"/>
      <c r="D47" s="71"/>
    </row>
    <row r="48" spans="1:4" ht="18.75">
      <c r="A48" s="4"/>
      <c r="B48" s="4">
        <v>2012</v>
      </c>
      <c r="C48" s="16"/>
      <c r="D48" s="72"/>
    </row>
    <row r="49" spans="1:4" ht="18.75">
      <c r="A49" s="17" t="s">
        <v>37</v>
      </c>
      <c r="B49" s="18">
        <v>400</v>
      </c>
      <c r="C49" s="15"/>
      <c r="D49" s="68"/>
    </row>
    <row r="50" spans="1:4" ht="18.75">
      <c r="A50" s="17" t="s">
        <v>12</v>
      </c>
      <c r="B50" s="19">
        <v>108</v>
      </c>
      <c r="C50" s="15"/>
      <c r="D50" s="68"/>
    </row>
    <row r="51" spans="1:4" ht="27.75" customHeight="1">
      <c r="A51" s="20" t="s">
        <v>38</v>
      </c>
      <c r="B51" s="21">
        <f>SUM(B49:B50)</f>
        <v>508</v>
      </c>
      <c r="C51" s="15"/>
      <c r="D51" s="68"/>
    </row>
    <row r="52" spans="1:4" ht="27" customHeight="1">
      <c r="A52" s="7" t="s">
        <v>39</v>
      </c>
      <c r="B52" s="19"/>
      <c r="C52" s="15"/>
      <c r="D52" s="68"/>
    </row>
    <row r="53" spans="1:4" ht="18.75">
      <c r="A53" s="9" t="s">
        <v>35</v>
      </c>
      <c r="B53" s="22">
        <f>SUM(B51:B51)</f>
        <v>508</v>
      </c>
      <c r="C53" s="73"/>
      <c r="D53" s="73"/>
    </row>
    <row r="54" spans="1:4" ht="18.75">
      <c r="A54" s="1"/>
      <c r="B54" s="1"/>
      <c r="C54" s="15"/>
      <c r="D54" s="71"/>
    </row>
    <row r="55" spans="1:4" ht="18.75">
      <c r="A55" s="1"/>
      <c r="B55" s="1"/>
      <c r="C55" s="15"/>
      <c r="D55" s="71"/>
    </row>
    <row r="56" spans="1:4" ht="18.75">
      <c r="A56" s="297" t="s">
        <v>40</v>
      </c>
      <c r="B56" s="297"/>
      <c r="C56" s="15"/>
      <c r="D56" s="71"/>
    </row>
    <row r="57" spans="1:4" ht="18.75">
      <c r="A57" s="3"/>
      <c r="B57" s="4">
        <v>2012</v>
      </c>
      <c r="C57" s="16"/>
      <c r="D57" s="72"/>
    </row>
    <row r="58" spans="1:4" ht="18.75">
      <c r="A58" s="7" t="s">
        <v>41</v>
      </c>
      <c r="B58" s="8">
        <v>100</v>
      </c>
      <c r="C58" s="67"/>
      <c r="D58" s="68"/>
    </row>
    <row r="59" spans="1:4" ht="18.75">
      <c r="A59" s="7" t="s">
        <v>10</v>
      </c>
      <c r="B59" s="8">
        <v>150</v>
      </c>
      <c r="C59" s="67"/>
      <c r="D59" s="68"/>
    </row>
    <row r="60" spans="1:4" ht="18.75">
      <c r="A60" s="7" t="s">
        <v>42</v>
      </c>
      <c r="B60" s="8">
        <v>100</v>
      </c>
      <c r="C60" s="67"/>
      <c r="D60" s="68"/>
    </row>
    <row r="61" spans="1:4" ht="18.75">
      <c r="A61" s="9" t="s">
        <v>43</v>
      </c>
      <c r="B61" s="10">
        <f>SUM(B58:B60)</f>
        <v>350</v>
      </c>
      <c r="C61" s="14"/>
      <c r="D61" s="69"/>
    </row>
    <row r="62" spans="1:4" ht="18.75">
      <c r="A62" s="7" t="s">
        <v>44</v>
      </c>
      <c r="B62" s="8">
        <v>100</v>
      </c>
      <c r="C62" s="67"/>
      <c r="D62" s="68"/>
    </row>
    <row r="63" spans="1:4" ht="18.75">
      <c r="A63" s="7" t="s">
        <v>45</v>
      </c>
      <c r="B63" s="8">
        <v>50</v>
      </c>
      <c r="C63" s="67"/>
      <c r="D63" s="68"/>
    </row>
    <row r="64" spans="1:4" ht="18.75">
      <c r="A64" s="7" t="s">
        <v>12</v>
      </c>
      <c r="B64" s="8">
        <v>135</v>
      </c>
      <c r="C64" s="67"/>
      <c r="D64" s="68"/>
    </row>
    <row r="65" spans="1:4" ht="18.75">
      <c r="A65" s="9" t="s">
        <v>20</v>
      </c>
      <c r="B65" s="10">
        <f>SUM(B62:B64)</f>
        <v>285</v>
      </c>
      <c r="C65" s="14"/>
      <c r="D65" s="14"/>
    </row>
    <row r="66" spans="1:4" ht="18.75">
      <c r="A66" s="9" t="s">
        <v>46</v>
      </c>
      <c r="B66" s="10">
        <f>SUM(B65,B61)</f>
        <v>635</v>
      </c>
      <c r="C66" s="14"/>
      <c r="D66" s="14"/>
    </row>
    <row r="67" spans="1:4" ht="18.75">
      <c r="A67" s="9" t="s">
        <v>35</v>
      </c>
      <c r="B67" s="12">
        <f>B66</f>
        <v>635</v>
      </c>
      <c r="C67" s="70"/>
      <c r="D67" s="70"/>
    </row>
    <row r="68" spans="1:4" ht="18.75">
      <c r="A68" s="23"/>
      <c r="B68" s="14"/>
      <c r="C68" s="15"/>
      <c r="D68" s="71"/>
    </row>
    <row r="69" spans="1:4" ht="18">
      <c r="A69" s="305" t="s">
        <v>47</v>
      </c>
      <c r="B69" s="305"/>
      <c r="C69" s="15"/>
      <c r="D69" s="71"/>
    </row>
    <row r="70" spans="1:4" ht="18">
      <c r="A70" s="24"/>
      <c r="B70" s="24">
        <v>2012</v>
      </c>
      <c r="C70" s="15"/>
      <c r="D70" s="71"/>
    </row>
    <row r="71" spans="1:4" ht="15.75">
      <c r="A71" s="307" t="s">
        <v>48</v>
      </c>
      <c r="B71" s="304" t="s">
        <v>49</v>
      </c>
      <c r="C71" s="15"/>
      <c r="D71" s="71"/>
    </row>
    <row r="72" spans="1:4" ht="15.75">
      <c r="A72" s="308"/>
      <c r="B72" s="304"/>
      <c r="C72" s="15"/>
      <c r="D72" s="71"/>
    </row>
    <row r="73" spans="1:4" ht="18.75">
      <c r="A73" s="308"/>
      <c r="B73" s="304"/>
      <c r="C73" s="16"/>
      <c r="D73" s="72"/>
    </row>
    <row r="74" spans="1:4" ht="36">
      <c r="A74" s="25" t="s">
        <v>50</v>
      </c>
      <c r="B74" s="26">
        <v>718</v>
      </c>
      <c r="C74" s="74"/>
      <c r="D74" s="68"/>
    </row>
    <row r="75" spans="1:4" ht="18">
      <c r="A75" s="27" t="s">
        <v>4</v>
      </c>
      <c r="B75" s="28">
        <f>SUM(B74:B74)</f>
        <v>718</v>
      </c>
      <c r="C75" s="38"/>
      <c r="D75" s="68"/>
    </row>
    <row r="76" spans="1:4" ht="18.75">
      <c r="A76" s="7" t="s">
        <v>120</v>
      </c>
      <c r="B76" s="26">
        <v>194</v>
      </c>
      <c r="C76" s="74"/>
      <c r="D76" s="68"/>
    </row>
    <row r="77" spans="1:4" ht="36">
      <c r="A77" s="27" t="s">
        <v>51</v>
      </c>
      <c r="B77" s="28">
        <f>SUM(B76:B76)</f>
        <v>194</v>
      </c>
      <c r="C77" s="38"/>
      <c r="D77" s="68"/>
    </row>
    <row r="78" spans="1:4" ht="18">
      <c r="A78" s="25" t="s">
        <v>122</v>
      </c>
      <c r="B78" s="28">
        <v>16</v>
      </c>
      <c r="C78" s="38"/>
      <c r="D78" s="68"/>
    </row>
    <row r="79" spans="1:4" ht="18">
      <c r="A79" s="25" t="s">
        <v>123</v>
      </c>
      <c r="B79" s="28">
        <v>10</v>
      </c>
      <c r="C79" s="38"/>
      <c r="D79" s="68"/>
    </row>
    <row r="80" spans="1:4" ht="18">
      <c r="A80" s="25" t="s">
        <v>124</v>
      </c>
      <c r="B80" s="28">
        <v>120</v>
      </c>
      <c r="C80" s="38"/>
      <c r="D80" s="68"/>
    </row>
    <row r="81" spans="1:4" ht="18">
      <c r="A81" s="25" t="s">
        <v>12</v>
      </c>
      <c r="B81" s="28">
        <v>39</v>
      </c>
      <c r="C81" s="38"/>
      <c r="D81" s="68"/>
    </row>
    <row r="82" spans="1:4" ht="18">
      <c r="A82" s="27" t="s">
        <v>125</v>
      </c>
      <c r="B82" s="28">
        <f>SUM(B78:B81)</f>
        <v>185</v>
      </c>
      <c r="C82" s="38"/>
      <c r="D82" s="68"/>
    </row>
    <row r="83" spans="1:4" ht="18">
      <c r="A83" s="27" t="s">
        <v>126</v>
      </c>
      <c r="B83" s="28">
        <v>200</v>
      </c>
      <c r="C83" s="38"/>
      <c r="D83" s="68"/>
    </row>
    <row r="84" spans="1:4" ht="18">
      <c r="A84" s="29" t="s">
        <v>52</v>
      </c>
      <c r="B84" s="30">
        <f>SUM(B75+B77+B82+B83)</f>
        <v>1297</v>
      </c>
      <c r="C84" s="75"/>
      <c r="D84" s="75"/>
    </row>
    <row r="85" spans="1:4" ht="18">
      <c r="A85" s="24"/>
      <c r="B85" s="24"/>
      <c r="C85" s="15"/>
      <c r="D85" s="71"/>
    </row>
    <row r="86" spans="1:4" ht="18.75">
      <c r="A86" s="297" t="s">
        <v>53</v>
      </c>
      <c r="B86" s="297"/>
      <c r="C86" s="15"/>
      <c r="D86" s="71"/>
    </row>
    <row r="87" spans="1:4" ht="18.75">
      <c r="A87" s="4"/>
      <c r="B87" s="58">
        <v>2012</v>
      </c>
      <c r="C87" s="16"/>
      <c r="D87" s="72"/>
    </row>
    <row r="88" spans="1:4" ht="18.75">
      <c r="A88" s="32" t="s">
        <v>54</v>
      </c>
      <c r="B88" s="8">
        <v>5</v>
      </c>
      <c r="C88" s="67"/>
      <c r="D88" s="68"/>
    </row>
    <row r="89" spans="1:4" ht="18.75">
      <c r="A89" s="32" t="s">
        <v>55</v>
      </c>
      <c r="B89" s="8">
        <v>5</v>
      </c>
      <c r="C89" s="67"/>
      <c r="D89" s="68"/>
    </row>
    <row r="90" spans="1:4" ht="18.75">
      <c r="A90" s="32" t="s">
        <v>37</v>
      </c>
      <c r="B90" s="8">
        <v>50</v>
      </c>
      <c r="C90" s="67"/>
      <c r="D90" s="68"/>
    </row>
    <row r="91" spans="1:4" ht="18.75">
      <c r="A91" s="32" t="s">
        <v>56</v>
      </c>
      <c r="B91" s="8">
        <v>10</v>
      </c>
      <c r="C91" s="67"/>
      <c r="D91" s="68"/>
    </row>
    <row r="92" spans="1:4" ht="18.75">
      <c r="A92" s="32" t="s">
        <v>12</v>
      </c>
      <c r="B92" s="8">
        <f>G92*0.25</f>
        <v>0</v>
      </c>
      <c r="C92" s="67"/>
      <c r="D92" s="68"/>
    </row>
    <row r="93" spans="1:4" ht="18.75">
      <c r="A93" s="33" t="s">
        <v>46</v>
      </c>
      <c r="B93" s="10">
        <f>SUM(B88:B92)</f>
        <v>70</v>
      </c>
      <c r="C93" s="14"/>
      <c r="D93" s="68"/>
    </row>
    <row r="94" spans="1:4" ht="18.75">
      <c r="A94" s="33" t="s">
        <v>35</v>
      </c>
      <c r="B94" s="12">
        <f>SUM(B93)</f>
        <v>70</v>
      </c>
      <c r="C94" s="70"/>
      <c r="D94" s="69"/>
    </row>
    <row r="95" spans="1:4" ht="18.75">
      <c r="A95" s="1"/>
      <c r="B95" s="1"/>
      <c r="C95" s="15"/>
      <c r="D95" s="71"/>
    </row>
    <row r="96" spans="1:4" ht="18.75">
      <c r="A96" s="1"/>
      <c r="B96" s="1"/>
      <c r="C96" s="15"/>
      <c r="D96" s="71"/>
    </row>
    <row r="97" spans="1:4" ht="18.75">
      <c r="A97" s="297" t="s">
        <v>57</v>
      </c>
      <c r="B97" s="297"/>
      <c r="C97" s="15"/>
      <c r="D97" s="71"/>
    </row>
    <row r="98" spans="1:4" ht="18.75">
      <c r="A98" s="4"/>
      <c r="B98" s="58">
        <v>2012</v>
      </c>
      <c r="C98" s="16"/>
      <c r="D98" s="72"/>
    </row>
    <row r="99" spans="1:4" ht="18.75">
      <c r="A99" s="32" t="s">
        <v>54</v>
      </c>
      <c r="B99" s="34">
        <v>550</v>
      </c>
      <c r="C99" s="76"/>
      <c r="D99" s="68"/>
    </row>
    <row r="100" spans="1:4" ht="18.75">
      <c r="A100" s="32" t="s">
        <v>58</v>
      </c>
      <c r="B100" s="35">
        <v>149</v>
      </c>
      <c r="C100" s="77"/>
      <c r="D100" s="68"/>
    </row>
    <row r="101" spans="1:4" ht="18.75">
      <c r="A101" s="33" t="s">
        <v>59</v>
      </c>
      <c r="B101" s="22">
        <f>SUM(B99:B100)</f>
        <v>699</v>
      </c>
      <c r="C101" s="73"/>
      <c r="D101" s="69"/>
    </row>
    <row r="102" spans="1:4" ht="18.75">
      <c r="A102" s="1"/>
      <c r="B102" s="1"/>
      <c r="C102" s="15"/>
      <c r="D102" s="71"/>
    </row>
    <row r="103" spans="1:4" ht="18.75">
      <c r="A103" s="23"/>
      <c r="B103" s="14"/>
      <c r="C103" s="15"/>
      <c r="D103" s="71"/>
    </row>
    <row r="104" spans="1:4" ht="18.75">
      <c r="A104" s="297" t="s">
        <v>60</v>
      </c>
      <c r="B104" s="297"/>
      <c r="C104" s="15"/>
      <c r="D104" s="71"/>
    </row>
    <row r="105" spans="1:4" ht="18.75">
      <c r="A105" s="3"/>
      <c r="B105" s="58">
        <v>2012</v>
      </c>
      <c r="C105" s="16"/>
      <c r="D105" s="72"/>
    </row>
    <row r="106" spans="1:4" ht="18.75">
      <c r="A106" s="32" t="s">
        <v>61</v>
      </c>
      <c r="B106" s="8">
        <v>24</v>
      </c>
      <c r="C106" s="67"/>
      <c r="D106" s="68"/>
    </row>
    <row r="107" spans="1:4" ht="37.5">
      <c r="A107" s="33" t="s">
        <v>62</v>
      </c>
      <c r="B107" s="12">
        <f>SUM(B106:B106)</f>
        <v>24</v>
      </c>
      <c r="C107" s="70"/>
      <c r="D107" s="70"/>
    </row>
    <row r="108" spans="1:4" ht="18.75">
      <c r="A108" s="1"/>
      <c r="B108" s="1"/>
      <c r="C108" s="15"/>
      <c r="D108" s="71"/>
    </row>
    <row r="109" spans="1:4" ht="18.75">
      <c r="A109" s="1"/>
      <c r="B109" s="1"/>
      <c r="C109" s="15"/>
      <c r="D109" s="71"/>
    </row>
    <row r="110" spans="1:4" ht="18.75">
      <c r="A110" s="297" t="s">
        <v>63</v>
      </c>
      <c r="B110" s="297"/>
      <c r="C110" s="15"/>
      <c r="D110" s="71"/>
    </row>
    <row r="111" spans="1:4" ht="18.75">
      <c r="A111" s="4"/>
      <c r="B111" s="36"/>
      <c r="C111" s="15"/>
      <c r="D111" s="71"/>
    </row>
    <row r="112" spans="1:4" ht="18.75">
      <c r="A112" s="3"/>
      <c r="B112" s="58">
        <v>2012</v>
      </c>
      <c r="C112" s="16"/>
      <c r="D112" s="72"/>
    </row>
    <row r="113" spans="1:4" ht="18.75">
      <c r="A113" s="32" t="s">
        <v>64</v>
      </c>
      <c r="B113" s="8">
        <v>917</v>
      </c>
      <c r="C113" s="67"/>
      <c r="D113" s="68"/>
    </row>
    <row r="114" spans="1:4" ht="18.75">
      <c r="A114" s="32" t="s">
        <v>65</v>
      </c>
      <c r="B114" s="8">
        <v>240</v>
      </c>
      <c r="C114" s="67"/>
      <c r="D114" s="68"/>
    </row>
    <row r="115" spans="1:4" ht="18.75">
      <c r="A115" s="32" t="s">
        <v>66</v>
      </c>
      <c r="B115" s="10">
        <f>SUM(B113:B114)</f>
        <v>1157</v>
      </c>
      <c r="C115" s="14"/>
      <c r="D115" s="68"/>
    </row>
    <row r="116" spans="1:4" ht="18.75">
      <c r="A116" s="33" t="s">
        <v>67</v>
      </c>
      <c r="B116" s="10">
        <f>SUM(B113:B114)</f>
        <v>1157</v>
      </c>
      <c r="C116" s="14"/>
      <c r="D116" s="14"/>
    </row>
    <row r="117" spans="1:4" ht="18.75">
      <c r="A117" s="32" t="s">
        <v>68</v>
      </c>
      <c r="B117" s="8">
        <v>60</v>
      </c>
      <c r="C117" s="67"/>
      <c r="D117" s="68"/>
    </row>
    <row r="118" spans="1:4" ht="18.75">
      <c r="A118" s="32" t="s">
        <v>69</v>
      </c>
      <c r="B118" s="8">
        <v>50</v>
      </c>
      <c r="C118" s="67"/>
      <c r="D118" s="68"/>
    </row>
    <row r="119" spans="1:4" ht="18.75">
      <c r="A119" s="33" t="s">
        <v>70</v>
      </c>
      <c r="B119" s="10">
        <f>SUM(B116:B118)</f>
        <v>1267</v>
      </c>
      <c r="C119" s="14"/>
      <c r="D119" s="14"/>
    </row>
    <row r="120" spans="1:4" ht="18.75">
      <c r="A120" s="32" t="s">
        <v>127</v>
      </c>
      <c r="B120" s="8">
        <v>19</v>
      </c>
      <c r="C120" s="67"/>
      <c r="D120" s="68"/>
    </row>
    <row r="121" spans="1:4" ht="18.75">
      <c r="A121" s="7" t="s">
        <v>120</v>
      </c>
      <c r="B121" s="8">
        <v>312</v>
      </c>
      <c r="C121" s="67"/>
      <c r="D121" s="68"/>
    </row>
    <row r="122" spans="1:4" ht="18.75">
      <c r="A122" s="33" t="s">
        <v>51</v>
      </c>
      <c r="B122" s="10">
        <f>SUM(B120:B121)</f>
        <v>331</v>
      </c>
      <c r="C122" s="14"/>
      <c r="D122" s="14"/>
    </row>
    <row r="123" spans="1:4" ht="18.75">
      <c r="A123" s="32" t="s">
        <v>71</v>
      </c>
      <c r="B123" s="10">
        <v>50</v>
      </c>
      <c r="C123" s="14"/>
      <c r="D123" s="68"/>
    </row>
    <row r="124" spans="1:4" ht="18.75">
      <c r="A124" s="32" t="s">
        <v>72</v>
      </c>
      <c r="B124" s="10">
        <v>190</v>
      </c>
      <c r="C124" s="14"/>
      <c r="D124" s="68"/>
    </row>
    <row r="125" spans="1:4" ht="18.75">
      <c r="A125" s="33" t="s">
        <v>73</v>
      </c>
      <c r="B125" s="10">
        <f>B119+B122+B123+B124</f>
        <v>1838</v>
      </c>
      <c r="C125" s="14"/>
      <c r="D125" s="14"/>
    </row>
    <row r="126" spans="1:4" ht="18.75">
      <c r="A126" s="32" t="s">
        <v>74</v>
      </c>
      <c r="B126" s="8">
        <v>12</v>
      </c>
      <c r="C126" s="67"/>
      <c r="D126" s="68"/>
    </row>
    <row r="127" spans="1:4" ht="18.75">
      <c r="A127" s="32" t="s">
        <v>41</v>
      </c>
      <c r="B127" s="8">
        <v>250</v>
      </c>
      <c r="C127" s="67"/>
      <c r="D127" s="68"/>
    </row>
    <row r="128" spans="1:4" ht="18.75">
      <c r="A128" s="32" t="s">
        <v>75</v>
      </c>
      <c r="B128" s="8">
        <v>20</v>
      </c>
      <c r="C128" s="67"/>
      <c r="D128" s="68"/>
    </row>
    <row r="129" spans="1:4" ht="18.75">
      <c r="A129" s="32" t="s">
        <v>76</v>
      </c>
      <c r="B129" s="8">
        <v>20</v>
      </c>
      <c r="C129" s="67"/>
      <c r="D129" s="68"/>
    </row>
    <row r="130" spans="1:4" ht="18.75">
      <c r="A130" s="32" t="s">
        <v>77</v>
      </c>
      <c r="B130" s="8">
        <v>80</v>
      </c>
      <c r="C130" s="67"/>
      <c r="D130" s="68"/>
    </row>
    <row r="131" spans="1:4" ht="18.75">
      <c r="A131" s="33" t="s">
        <v>78</v>
      </c>
      <c r="B131" s="10">
        <f>SUM(B126:B130)</f>
        <v>382</v>
      </c>
      <c r="C131" s="14"/>
      <c r="D131" s="14"/>
    </row>
    <row r="132" spans="1:4" ht="18.75">
      <c r="A132" s="32" t="s">
        <v>79</v>
      </c>
      <c r="B132" s="8">
        <v>10</v>
      </c>
      <c r="C132" s="67"/>
      <c r="D132" s="68"/>
    </row>
    <row r="133" spans="1:4" ht="18.75">
      <c r="A133" s="32" t="s">
        <v>18</v>
      </c>
      <c r="B133" s="8">
        <v>250</v>
      </c>
      <c r="C133" s="67"/>
      <c r="D133" s="68"/>
    </row>
    <row r="134" spans="1:4" ht="18.75">
      <c r="A134" s="32" t="s">
        <v>12</v>
      </c>
      <c r="B134" s="8">
        <v>103</v>
      </c>
      <c r="C134" s="67"/>
      <c r="D134" s="68"/>
    </row>
    <row r="135" spans="1:4" ht="18.75">
      <c r="A135" s="33" t="s">
        <v>20</v>
      </c>
      <c r="B135" s="10">
        <f>SUM(B132:B134)</f>
        <v>363</v>
      </c>
      <c r="C135" s="14"/>
      <c r="D135" s="14"/>
    </row>
    <row r="136" spans="1:4" ht="18.75">
      <c r="A136" s="33" t="s">
        <v>46</v>
      </c>
      <c r="B136" s="10">
        <f>SUM(B135,(B131))</f>
        <v>745</v>
      </c>
      <c r="C136" s="14"/>
      <c r="D136" s="14"/>
    </row>
    <row r="137" spans="1:4" ht="18.75">
      <c r="A137" s="33" t="s">
        <v>35</v>
      </c>
      <c r="B137" s="12">
        <f>SUM(B125+B131+B135)</f>
        <v>2583</v>
      </c>
      <c r="C137" s="70"/>
      <c r="D137" s="70"/>
    </row>
    <row r="138" spans="1:4" ht="18.75">
      <c r="A138" s="1"/>
      <c r="B138" s="1"/>
      <c r="C138" s="15"/>
      <c r="D138" s="71"/>
    </row>
    <row r="139" spans="1:4" ht="18">
      <c r="A139" s="37"/>
      <c r="B139" s="38"/>
      <c r="C139" s="15"/>
      <c r="D139" s="71"/>
    </row>
    <row r="140" spans="1:4" ht="18">
      <c r="A140" s="305" t="s">
        <v>80</v>
      </c>
      <c r="B140" s="305"/>
      <c r="C140" s="15"/>
      <c r="D140" s="71"/>
    </row>
    <row r="141" spans="1:4" ht="18.75">
      <c r="A141" s="24"/>
      <c r="B141" s="65">
        <v>2012</v>
      </c>
      <c r="C141" s="16"/>
      <c r="D141" s="72"/>
    </row>
    <row r="142" spans="1:4" ht="15.75">
      <c r="A142" s="302" t="s">
        <v>48</v>
      </c>
      <c r="B142" s="306" t="s">
        <v>49</v>
      </c>
      <c r="C142" s="15"/>
      <c r="D142" s="71"/>
    </row>
    <row r="143" spans="1:4" ht="15.75">
      <c r="A143" s="303"/>
      <c r="B143" s="306"/>
      <c r="C143" s="15"/>
      <c r="D143" s="71"/>
    </row>
    <row r="144" spans="1:4" ht="15.75">
      <c r="A144" s="303"/>
      <c r="B144" s="306"/>
      <c r="C144" s="15"/>
      <c r="D144" s="71"/>
    </row>
    <row r="145" spans="1:4" ht="18">
      <c r="A145" s="40" t="s">
        <v>81</v>
      </c>
      <c r="B145" s="26">
        <v>150</v>
      </c>
      <c r="C145" s="74"/>
      <c r="D145" s="68"/>
    </row>
    <row r="146" spans="1:4" ht="18">
      <c r="A146" s="41" t="s">
        <v>82</v>
      </c>
      <c r="B146" s="30">
        <f>SUM(B145)</f>
        <v>150</v>
      </c>
      <c r="C146" s="75"/>
      <c r="D146" s="78"/>
    </row>
    <row r="147" spans="1:4" ht="18">
      <c r="A147" s="37"/>
      <c r="B147" s="38"/>
      <c r="C147" s="15"/>
      <c r="D147" s="71"/>
    </row>
    <row r="148" spans="1:4" ht="18">
      <c r="A148" s="305" t="s">
        <v>83</v>
      </c>
      <c r="B148" s="305"/>
      <c r="C148" s="15"/>
      <c r="D148" s="71"/>
    </row>
    <row r="149" spans="1:4" ht="18.75">
      <c r="A149" s="24"/>
      <c r="B149" s="65">
        <v>2012</v>
      </c>
      <c r="C149" s="16"/>
      <c r="D149" s="72"/>
    </row>
    <row r="150" spans="1:4" ht="15.75">
      <c r="A150" s="302" t="s">
        <v>48</v>
      </c>
      <c r="B150" s="306" t="s">
        <v>49</v>
      </c>
      <c r="C150" s="15"/>
      <c r="D150" s="71"/>
    </row>
    <row r="151" spans="1:4" ht="15.75">
      <c r="A151" s="303"/>
      <c r="B151" s="306"/>
      <c r="C151" s="15"/>
      <c r="D151" s="71"/>
    </row>
    <row r="152" spans="1:4" ht="15.75">
      <c r="A152" s="303"/>
      <c r="B152" s="306"/>
      <c r="C152" s="15"/>
      <c r="D152" s="71"/>
    </row>
    <row r="153" spans="1:4" ht="18">
      <c r="A153" s="40" t="s">
        <v>84</v>
      </c>
      <c r="B153" s="26">
        <v>60</v>
      </c>
      <c r="C153" s="74"/>
      <c r="D153" s="69"/>
    </row>
    <row r="154" spans="1:4" ht="18">
      <c r="A154" s="41" t="s">
        <v>82</v>
      </c>
      <c r="B154" s="30">
        <f>SUM(B153)</f>
        <v>60</v>
      </c>
      <c r="C154" s="75"/>
      <c r="D154" s="69"/>
    </row>
    <row r="155" spans="1:4" ht="18">
      <c r="A155" s="37"/>
      <c r="B155" s="38"/>
      <c r="C155" s="15"/>
      <c r="D155" s="71"/>
    </row>
    <row r="156" spans="1:4" ht="18">
      <c r="A156" s="37"/>
      <c r="B156" s="38"/>
      <c r="C156" s="15"/>
      <c r="D156" s="71"/>
    </row>
    <row r="157" spans="1:4" ht="18">
      <c r="A157" s="305" t="s">
        <v>85</v>
      </c>
      <c r="B157" s="305"/>
      <c r="C157" s="15"/>
      <c r="D157" s="71"/>
    </row>
    <row r="158" spans="1:4" ht="18.75">
      <c r="A158" s="24"/>
      <c r="B158" s="65">
        <v>2012</v>
      </c>
      <c r="C158" s="16"/>
      <c r="D158" s="72"/>
    </row>
    <row r="159" spans="1:4" ht="15.75">
      <c r="A159" s="302" t="s">
        <v>48</v>
      </c>
      <c r="B159" s="304" t="s">
        <v>49</v>
      </c>
      <c r="C159" s="15"/>
      <c r="D159" s="71"/>
    </row>
    <row r="160" spans="1:4" ht="15.75">
      <c r="A160" s="303"/>
      <c r="B160" s="304"/>
      <c r="C160" s="15"/>
      <c r="D160" s="71"/>
    </row>
    <row r="161" spans="1:4" ht="15.75">
      <c r="A161" s="303"/>
      <c r="B161" s="304"/>
      <c r="C161" s="15"/>
      <c r="D161" s="71"/>
    </row>
    <row r="162" spans="1:4" ht="36">
      <c r="A162" s="40" t="s">
        <v>86</v>
      </c>
      <c r="B162" s="26">
        <v>100</v>
      </c>
      <c r="C162" s="74"/>
      <c r="D162" s="68"/>
    </row>
    <row r="163" spans="1:4" ht="18">
      <c r="A163" s="41" t="s">
        <v>82</v>
      </c>
      <c r="B163" s="30">
        <f>SUM(B162)</f>
        <v>100</v>
      </c>
      <c r="C163" s="75"/>
      <c r="D163" s="75"/>
    </row>
    <row r="164" spans="1:4" ht="18">
      <c r="A164" s="37"/>
      <c r="B164" s="38"/>
      <c r="C164" s="15"/>
      <c r="D164" s="71"/>
    </row>
    <row r="165" spans="1:4" ht="18">
      <c r="A165" s="305" t="s">
        <v>87</v>
      </c>
      <c r="B165" s="305"/>
      <c r="C165" s="15"/>
      <c r="D165" s="71"/>
    </row>
    <row r="166" spans="1:4" ht="15.75">
      <c r="A166" s="302" t="s">
        <v>48</v>
      </c>
      <c r="B166" s="304" t="s">
        <v>49</v>
      </c>
      <c r="C166" s="15"/>
      <c r="D166" s="71"/>
    </row>
    <row r="167" spans="1:4" ht="15.75">
      <c r="A167" s="303"/>
      <c r="B167" s="304"/>
      <c r="C167" s="15"/>
      <c r="D167" s="71"/>
    </row>
    <row r="168" spans="1:4" ht="18.75">
      <c r="A168" s="303"/>
      <c r="B168" s="304"/>
      <c r="C168" s="16"/>
      <c r="D168" s="72"/>
    </row>
    <row r="169" spans="1:4" ht="36">
      <c r="A169" s="42" t="s">
        <v>88</v>
      </c>
      <c r="B169" s="26">
        <v>200</v>
      </c>
      <c r="C169" s="74"/>
      <c r="D169" s="68"/>
    </row>
    <row r="170" spans="1:4" ht="18">
      <c r="A170" s="42" t="s">
        <v>89</v>
      </c>
      <c r="B170" s="26">
        <v>100</v>
      </c>
      <c r="C170" s="74"/>
      <c r="D170" s="68"/>
    </row>
    <row r="171" spans="1:4" ht="18">
      <c r="A171" s="41" t="s">
        <v>35</v>
      </c>
      <c r="B171" s="43">
        <f>SUM(B169:B170)</f>
        <v>300</v>
      </c>
      <c r="C171" s="79"/>
      <c r="D171" s="80"/>
    </row>
    <row r="172" spans="1:4" ht="18">
      <c r="A172" s="37"/>
      <c r="B172" s="44"/>
      <c r="C172" s="15"/>
      <c r="D172" s="71"/>
    </row>
    <row r="173" spans="1:4" ht="18">
      <c r="A173" s="37"/>
      <c r="B173" s="44"/>
      <c r="C173" s="15"/>
      <c r="D173" s="71"/>
    </row>
    <row r="174" spans="1:4" ht="43.5" customHeight="1">
      <c r="A174" s="24" t="s">
        <v>90</v>
      </c>
      <c r="B174" s="39">
        <v>2012</v>
      </c>
      <c r="C174" s="16"/>
      <c r="D174" s="72"/>
    </row>
    <row r="175" spans="1:4" ht="18">
      <c r="A175" s="41" t="s">
        <v>91</v>
      </c>
      <c r="B175" s="28">
        <v>308</v>
      </c>
      <c r="C175" s="38"/>
      <c r="D175" s="68"/>
    </row>
    <row r="176" spans="1:4" ht="18">
      <c r="A176" s="41" t="s">
        <v>128</v>
      </c>
      <c r="B176" s="28">
        <v>700</v>
      </c>
      <c r="C176" s="38"/>
      <c r="D176" s="68"/>
    </row>
    <row r="177" spans="1:4" ht="18">
      <c r="A177" s="41" t="s">
        <v>35</v>
      </c>
      <c r="B177" s="43">
        <f>SUM(B175:B176)</f>
        <v>1008</v>
      </c>
      <c r="C177" s="79"/>
      <c r="D177" s="68"/>
    </row>
    <row r="178" spans="1:4" ht="18">
      <c r="A178" s="37"/>
      <c r="B178" s="38"/>
      <c r="C178" s="15"/>
      <c r="D178" s="71"/>
    </row>
    <row r="179" spans="1:4" ht="18">
      <c r="A179" s="305" t="s">
        <v>92</v>
      </c>
      <c r="B179" s="305"/>
      <c r="C179" s="15"/>
      <c r="D179" s="71"/>
    </row>
    <row r="180" spans="1:4" ht="18.75">
      <c r="A180" s="37"/>
      <c r="B180" s="39">
        <v>2012</v>
      </c>
      <c r="C180" s="16"/>
      <c r="D180" s="72"/>
    </row>
    <row r="181" spans="1:4" ht="15.75">
      <c r="A181" s="302" t="s">
        <v>48</v>
      </c>
      <c r="B181" s="304" t="s">
        <v>49</v>
      </c>
      <c r="C181" s="15"/>
      <c r="D181" s="71"/>
    </row>
    <row r="182" spans="1:4" ht="15.75">
      <c r="A182" s="303"/>
      <c r="B182" s="304"/>
      <c r="C182" s="15"/>
      <c r="D182" s="71"/>
    </row>
    <row r="183" spans="1:4" ht="15.75">
      <c r="A183" s="303"/>
      <c r="B183" s="304"/>
      <c r="C183" s="15"/>
      <c r="D183" s="71"/>
    </row>
    <row r="184" spans="1:4" ht="18">
      <c r="A184" s="42" t="s">
        <v>93</v>
      </c>
      <c r="B184" s="26">
        <v>50</v>
      </c>
      <c r="C184" s="74"/>
      <c r="D184" s="71"/>
    </row>
    <row r="185" spans="1:4" ht="18">
      <c r="A185" s="41" t="s">
        <v>35</v>
      </c>
      <c r="B185" s="43">
        <f>SUM(B184:B184)</f>
        <v>50</v>
      </c>
      <c r="C185" s="79"/>
      <c r="D185" s="71"/>
    </row>
    <row r="186" spans="1:4" ht="18">
      <c r="A186" s="37"/>
      <c r="B186" s="44"/>
      <c r="C186" s="15"/>
      <c r="D186" s="71"/>
    </row>
    <row r="187" spans="1:4" ht="18">
      <c r="A187" s="37"/>
      <c r="B187" s="38"/>
      <c r="C187" s="15"/>
      <c r="D187" s="71"/>
    </row>
    <row r="188" spans="1:4" ht="18">
      <c r="A188" s="37"/>
      <c r="B188" s="38"/>
      <c r="C188" s="15"/>
      <c r="D188" s="71"/>
    </row>
    <row r="189" spans="1:4" ht="39" customHeight="1">
      <c r="A189" s="24" t="s">
        <v>94</v>
      </c>
      <c r="B189" s="38"/>
      <c r="C189" s="15"/>
      <c r="D189" s="71"/>
    </row>
    <row r="190" spans="1:4" ht="18.75">
      <c r="A190" s="37"/>
      <c r="B190" s="39">
        <v>2012</v>
      </c>
      <c r="C190" s="16"/>
      <c r="D190" s="72"/>
    </row>
    <row r="191" spans="1:4" ht="15.75">
      <c r="A191" s="302" t="s">
        <v>48</v>
      </c>
      <c r="B191" s="304" t="s">
        <v>49</v>
      </c>
      <c r="C191" s="15"/>
      <c r="D191" s="71"/>
    </row>
    <row r="192" spans="1:4" ht="15.75">
      <c r="A192" s="303"/>
      <c r="B192" s="304"/>
      <c r="C192" s="15"/>
      <c r="D192" s="71"/>
    </row>
    <row r="193" spans="1:4" ht="15.75">
      <c r="A193" s="303"/>
      <c r="B193" s="304"/>
      <c r="C193" s="15"/>
      <c r="D193" s="71"/>
    </row>
    <row r="194" spans="1:4" ht="18">
      <c r="A194" s="42" t="s">
        <v>95</v>
      </c>
      <c r="B194" s="26">
        <v>50</v>
      </c>
      <c r="C194" s="74"/>
      <c r="D194" s="71"/>
    </row>
    <row r="195" spans="1:4" ht="18">
      <c r="A195" s="41" t="s">
        <v>35</v>
      </c>
      <c r="B195" s="43">
        <f>SUM(B194:B194)</f>
        <v>50</v>
      </c>
      <c r="C195" s="79"/>
      <c r="D195" s="71"/>
    </row>
    <row r="196" spans="1:4" ht="18">
      <c r="A196" s="37"/>
      <c r="B196" s="38"/>
      <c r="C196" s="15"/>
      <c r="D196" s="71"/>
    </row>
    <row r="197" spans="1:4" ht="18">
      <c r="A197" s="37"/>
      <c r="B197" s="38"/>
      <c r="C197" s="15"/>
      <c r="D197" s="71"/>
    </row>
    <row r="198" spans="1:4" ht="18">
      <c r="A198" s="37"/>
      <c r="B198" s="38"/>
      <c r="C198" s="15"/>
      <c r="D198" s="71"/>
    </row>
    <row r="199" spans="1:4" ht="18">
      <c r="A199" s="37"/>
      <c r="B199" s="38"/>
      <c r="C199" s="15"/>
      <c r="D199" s="71"/>
    </row>
    <row r="200" spans="1:4" ht="41.25" customHeight="1">
      <c r="A200" s="24" t="s">
        <v>96</v>
      </c>
      <c r="B200" s="39">
        <v>2012</v>
      </c>
      <c r="C200" s="16"/>
      <c r="D200" s="72"/>
    </row>
    <row r="201" spans="1:4" ht="18">
      <c r="A201" s="45" t="s">
        <v>97</v>
      </c>
      <c r="B201" s="46">
        <v>354</v>
      </c>
      <c r="C201" s="81"/>
      <c r="D201" s="68"/>
    </row>
    <row r="202" spans="1:4" ht="18">
      <c r="A202" s="45" t="s">
        <v>98</v>
      </c>
      <c r="B202" s="47">
        <v>95</v>
      </c>
      <c r="C202" s="82"/>
      <c r="D202" s="68"/>
    </row>
    <row r="203" spans="1:4" ht="18.75">
      <c r="A203" s="48" t="s">
        <v>52</v>
      </c>
      <c r="B203" s="49">
        <f>SUM(B201:B202)</f>
        <v>449</v>
      </c>
      <c r="C203" s="83"/>
      <c r="D203" s="68"/>
    </row>
    <row r="204" spans="1:4" ht="18.75">
      <c r="A204" s="50"/>
      <c r="B204" s="50"/>
      <c r="C204" s="15"/>
      <c r="D204" s="71"/>
    </row>
    <row r="205" spans="1:4" ht="42" customHeight="1">
      <c r="A205" s="51" t="s">
        <v>99</v>
      </c>
      <c r="B205" s="52">
        <v>2012</v>
      </c>
      <c r="C205" s="16"/>
      <c r="D205" s="72"/>
    </row>
    <row r="206" spans="1:4" ht="18.75">
      <c r="A206" s="53" t="s">
        <v>100</v>
      </c>
      <c r="B206" s="54">
        <v>300</v>
      </c>
      <c r="C206" s="50"/>
      <c r="D206" s="68"/>
    </row>
    <row r="207" spans="1:4" ht="18.75">
      <c r="A207" s="48" t="s">
        <v>52</v>
      </c>
      <c r="B207" s="55">
        <f>SUM(B206)</f>
        <v>300</v>
      </c>
      <c r="C207" s="84"/>
      <c r="D207" s="69"/>
    </row>
    <row r="208" spans="1:4" ht="18.75">
      <c r="A208" s="50"/>
      <c r="B208" s="50"/>
      <c r="C208" s="15"/>
      <c r="D208" s="71"/>
    </row>
    <row r="209" spans="1:4" ht="18.75">
      <c r="A209" s="1"/>
      <c r="B209" s="1"/>
      <c r="C209" s="15"/>
      <c r="D209" s="71"/>
    </row>
    <row r="210" spans="1:4" ht="18.75">
      <c r="A210" s="297" t="s">
        <v>101</v>
      </c>
      <c r="B210" s="297"/>
      <c r="C210" s="15"/>
      <c r="D210" s="71"/>
    </row>
    <row r="211" spans="1:4" ht="18.75">
      <c r="A211" s="56"/>
      <c r="B211" s="31">
        <v>2012</v>
      </c>
      <c r="C211" s="16"/>
      <c r="D211" s="72"/>
    </row>
    <row r="212" spans="1:4" ht="18.75">
      <c r="A212" s="32" t="s">
        <v>102</v>
      </c>
      <c r="B212" s="8">
        <v>214</v>
      </c>
      <c r="C212" s="67"/>
      <c r="D212" s="82"/>
    </row>
    <row r="213" spans="1:4" ht="18.75">
      <c r="A213" s="32" t="s">
        <v>68</v>
      </c>
      <c r="B213" s="8">
        <v>10</v>
      </c>
      <c r="C213" s="67"/>
      <c r="D213" s="82"/>
    </row>
    <row r="214" spans="1:4" ht="18.75">
      <c r="A214" s="33" t="s">
        <v>4</v>
      </c>
      <c r="B214" s="10">
        <f>SUM(B212:B213)</f>
        <v>224</v>
      </c>
      <c r="C214" s="14"/>
      <c r="D214" s="14"/>
    </row>
    <row r="215" spans="1:4" ht="18.75">
      <c r="A215" s="32" t="s">
        <v>129</v>
      </c>
      <c r="B215" s="8">
        <v>3</v>
      </c>
      <c r="C215" s="67"/>
      <c r="D215" s="68"/>
    </row>
    <row r="216" spans="1:4" ht="18.75">
      <c r="A216" s="7" t="s">
        <v>120</v>
      </c>
      <c r="B216" s="8">
        <v>58</v>
      </c>
      <c r="C216" s="67"/>
      <c r="D216" s="68"/>
    </row>
    <row r="217" spans="1:4" ht="18.75">
      <c r="A217" s="33" t="s">
        <v>51</v>
      </c>
      <c r="B217" s="10">
        <f>SUM(B215:B216)</f>
        <v>61</v>
      </c>
      <c r="C217" s="14"/>
      <c r="D217" s="14"/>
    </row>
    <row r="218" spans="1:4" ht="18.75">
      <c r="A218" s="33" t="s">
        <v>7</v>
      </c>
      <c r="B218" s="10">
        <f>SUM(B217,(B214))</f>
        <v>285</v>
      </c>
      <c r="C218" s="14"/>
      <c r="D218" s="14"/>
    </row>
    <row r="219" spans="1:4" ht="18.75">
      <c r="A219" s="33" t="s">
        <v>371</v>
      </c>
      <c r="B219" s="10">
        <v>700</v>
      </c>
      <c r="C219" s="14"/>
      <c r="D219" s="14"/>
    </row>
    <row r="220" spans="1:4" ht="18.75">
      <c r="A220" s="32" t="s">
        <v>103</v>
      </c>
      <c r="B220" s="8">
        <v>100</v>
      </c>
      <c r="C220" s="67"/>
      <c r="D220" s="67"/>
    </row>
    <row r="221" spans="1:4" ht="18.75">
      <c r="A221" s="32" t="s">
        <v>75</v>
      </c>
      <c r="B221" s="8">
        <v>30</v>
      </c>
      <c r="C221" s="67"/>
      <c r="D221" s="67"/>
    </row>
    <row r="222" spans="1:4" ht="18.75">
      <c r="A222" s="32" t="s">
        <v>104</v>
      </c>
      <c r="B222" s="8">
        <v>30</v>
      </c>
      <c r="C222" s="67"/>
      <c r="D222" s="67"/>
    </row>
    <row r="223" spans="1:4" ht="18.75">
      <c r="A223" s="32" t="s">
        <v>74</v>
      </c>
      <c r="B223" s="8">
        <v>12</v>
      </c>
      <c r="C223" s="67"/>
      <c r="D223" s="67"/>
    </row>
    <row r="224" spans="1:4" ht="18.75">
      <c r="A224" s="32" t="s">
        <v>105</v>
      </c>
      <c r="B224" s="8">
        <v>200</v>
      </c>
      <c r="C224" s="67"/>
      <c r="D224" s="67"/>
    </row>
    <row r="225" spans="1:4" ht="18.75">
      <c r="A225" s="32" t="s">
        <v>106</v>
      </c>
      <c r="B225" s="8">
        <v>100</v>
      </c>
      <c r="C225" s="67"/>
      <c r="D225" s="67"/>
    </row>
    <row r="226" spans="1:4" ht="18.75">
      <c r="A226" s="32" t="s">
        <v>107</v>
      </c>
      <c r="B226" s="8">
        <v>80</v>
      </c>
      <c r="C226" s="67"/>
      <c r="D226" s="67"/>
    </row>
    <row r="227" spans="1:4" ht="18.75">
      <c r="A227" s="32" t="s">
        <v>108</v>
      </c>
      <c r="B227" s="8">
        <v>50</v>
      </c>
      <c r="C227" s="67"/>
      <c r="D227" s="67"/>
    </row>
    <row r="228" spans="1:4" ht="18.75">
      <c r="A228" s="32" t="s">
        <v>109</v>
      </c>
      <c r="B228" s="8">
        <v>250</v>
      </c>
      <c r="C228" s="67"/>
      <c r="D228" s="67"/>
    </row>
    <row r="229" spans="1:4" ht="18.75">
      <c r="A229" s="32" t="s">
        <v>110</v>
      </c>
      <c r="B229" s="8">
        <v>100</v>
      </c>
      <c r="C229" s="67"/>
      <c r="D229" s="67"/>
    </row>
    <row r="230" spans="1:4" ht="18.75">
      <c r="A230" s="32" t="s">
        <v>111</v>
      </c>
      <c r="B230" s="8">
        <v>10</v>
      </c>
      <c r="C230" s="67"/>
      <c r="D230" s="67"/>
    </row>
    <row r="231" spans="1:4" ht="18.75">
      <c r="A231" s="32" t="s">
        <v>112</v>
      </c>
      <c r="B231" s="8">
        <v>70</v>
      </c>
      <c r="C231" s="67"/>
      <c r="D231" s="85"/>
    </row>
    <row r="232" spans="1:4" ht="18.75">
      <c r="A232" s="32" t="s">
        <v>12</v>
      </c>
      <c r="B232" s="8">
        <v>260</v>
      </c>
      <c r="C232" s="67"/>
      <c r="D232" s="68"/>
    </row>
    <row r="233" spans="1:4" ht="18.75">
      <c r="A233" s="33" t="s">
        <v>21</v>
      </c>
      <c r="B233" s="10">
        <f>SUM(B219:B232)</f>
        <v>1992</v>
      </c>
      <c r="C233" s="14"/>
      <c r="D233" s="14"/>
    </row>
    <row r="234" spans="1:4" ht="18.75">
      <c r="A234" s="33" t="s">
        <v>35</v>
      </c>
      <c r="B234" s="12">
        <f>SUM(B218+B233)</f>
        <v>2277</v>
      </c>
      <c r="C234" s="70"/>
      <c r="D234" s="70"/>
    </row>
    <row r="235" spans="1:4" ht="18.75">
      <c r="A235" s="23"/>
      <c r="B235" s="14"/>
      <c r="C235" s="15"/>
      <c r="D235" s="71"/>
    </row>
    <row r="236" spans="1:4" ht="18.75">
      <c r="A236" s="23"/>
      <c r="B236" s="57">
        <v>2012</v>
      </c>
      <c r="C236" s="16"/>
      <c r="D236" s="72"/>
    </row>
    <row r="237" spans="1:4" ht="37.5">
      <c r="A237" s="58" t="s">
        <v>113</v>
      </c>
      <c r="B237" s="10"/>
      <c r="C237" s="14"/>
      <c r="D237" s="71"/>
    </row>
    <row r="238" spans="1:4" ht="18.75">
      <c r="A238" s="32" t="s">
        <v>114</v>
      </c>
      <c r="B238" s="10">
        <v>98</v>
      </c>
      <c r="C238" s="14"/>
      <c r="D238" s="68"/>
    </row>
    <row r="239" spans="1:4" ht="18.75">
      <c r="A239" s="33" t="s">
        <v>35</v>
      </c>
      <c r="B239" s="12">
        <f>SUM(B238)</f>
        <v>98</v>
      </c>
      <c r="C239" s="70"/>
      <c r="D239" s="68"/>
    </row>
    <row r="240" spans="1:4" ht="18.75">
      <c r="A240" s="23"/>
      <c r="B240" s="14"/>
      <c r="C240" s="15"/>
      <c r="D240" s="71"/>
    </row>
    <row r="241" spans="1:4" ht="18.75">
      <c r="A241" s="23"/>
      <c r="B241" s="14"/>
      <c r="C241" s="15"/>
      <c r="D241" s="71"/>
    </row>
    <row r="242" spans="1:4" ht="18.75">
      <c r="A242" s="23"/>
      <c r="B242" s="14"/>
      <c r="C242" s="15"/>
      <c r="D242" s="71"/>
    </row>
    <row r="243" spans="1:4" ht="18.75">
      <c r="A243" s="23"/>
      <c r="B243" s="14"/>
      <c r="C243" s="15"/>
      <c r="D243" s="71"/>
    </row>
    <row r="244" spans="1:4" ht="18.75">
      <c r="A244" s="297" t="s">
        <v>115</v>
      </c>
      <c r="B244" s="297"/>
      <c r="C244" s="16"/>
      <c r="D244" s="72"/>
    </row>
    <row r="245" spans="1:4" ht="18.75">
      <c r="A245" s="56"/>
      <c r="B245" s="31">
        <v>2012</v>
      </c>
      <c r="C245" s="15"/>
      <c r="D245" s="71"/>
    </row>
    <row r="246" spans="1:4" ht="18.75">
      <c r="A246" s="33" t="s">
        <v>371</v>
      </c>
      <c r="B246" s="10">
        <v>300</v>
      </c>
      <c r="C246" s="71"/>
      <c r="D246" s="68"/>
    </row>
    <row r="247" spans="1:4" ht="18.75">
      <c r="A247" s="32" t="s">
        <v>105</v>
      </c>
      <c r="B247" s="18">
        <v>100</v>
      </c>
      <c r="C247" s="86"/>
      <c r="D247" s="68"/>
    </row>
    <row r="248" spans="1:4" ht="18.75">
      <c r="A248" s="32" t="s">
        <v>106</v>
      </c>
      <c r="B248" s="18">
        <v>22</v>
      </c>
      <c r="C248" s="86"/>
      <c r="D248" s="68"/>
    </row>
    <row r="249" spans="1:4" ht="18.75">
      <c r="A249" s="32" t="s">
        <v>12</v>
      </c>
      <c r="B249" s="18">
        <v>41</v>
      </c>
      <c r="C249" s="86"/>
      <c r="D249" s="68"/>
    </row>
    <row r="250" spans="1:4" ht="18.75">
      <c r="A250" s="32" t="s">
        <v>125</v>
      </c>
      <c r="B250" s="11">
        <f>SUM(B247:B249)</f>
        <v>163</v>
      </c>
      <c r="C250" s="86"/>
      <c r="D250" s="68"/>
    </row>
    <row r="251" spans="1:4" ht="18.75">
      <c r="A251" s="33" t="s">
        <v>35</v>
      </c>
      <c r="B251" s="12">
        <f>SUM(B246+B250)</f>
        <v>463</v>
      </c>
      <c r="C251" s="70"/>
      <c r="D251" s="69"/>
    </row>
    <row r="252" spans="1:4" ht="18.75">
      <c r="A252" s="23"/>
      <c r="B252" s="14"/>
      <c r="C252" s="15"/>
      <c r="D252" s="71"/>
    </row>
    <row r="253" spans="1:3" ht="19.5" thickBot="1">
      <c r="A253" s="23"/>
      <c r="B253" s="14"/>
      <c r="C253" s="2"/>
    </row>
    <row r="254" spans="1:5" ht="19.5" thickBot="1">
      <c r="A254" s="298"/>
      <c r="B254" s="299"/>
      <c r="C254" s="52"/>
      <c r="D254" s="16"/>
      <c r="E254" s="72"/>
    </row>
    <row r="255" spans="1:5" ht="18.75" customHeight="1">
      <c r="A255" s="300" t="s">
        <v>36</v>
      </c>
      <c r="B255" s="301"/>
      <c r="C255" s="59">
        <f>B53</f>
        <v>508</v>
      </c>
      <c r="D255" s="69"/>
      <c r="E255" s="68"/>
    </row>
    <row r="256" spans="1:5" ht="18.75">
      <c r="A256" s="291" t="s">
        <v>113</v>
      </c>
      <c r="B256" s="292"/>
      <c r="C256" s="59">
        <f>B239</f>
        <v>98</v>
      </c>
      <c r="D256" s="124"/>
      <c r="E256" s="68"/>
    </row>
    <row r="257" spans="1:5" ht="18.75">
      <c r="A257" s="291" t="s">
        <v>2</v>
      </c>
      <c r="B257" s="292"/>
      <c r="C257" s="59">
        <f>B45</f>
        <v>21370</v>
      </c>
      <c r="D257" s="124"/>
      <c r="E257" s="68"/>
    </row>
    <row r="258" spans="1:5" ht="18.75">
      <c r="A258" s="291" t="s">
        <v>117</v>
      </c>
      <c r="B258" s="292"/>
      <c r="C258" s="59">
        <f>B101</f>
        <v>699</v>
      </c>
      <c r="D258" s="124"/>
      <c r="E258" s="68"/>
    </row>
    <row r="259" spans="1:5" ht="18.75">
      <c r="A259" s="291" t="s">
        <v>40</v>
      </c>
      <c r="B259" s="292"/>
      <c r="C259" s="59">
        <f>B67</f>
        <v>635</v>
      </c>
      <c r="D259" s="124"/>
      <c r="E259" s="68"/>
    </row>
    <row r="260" spans="1:5" ht="18.75">
      <c r="A260" s="291" t="s">
        <v>60</v>
      </c>
      <c r="B260" s="292"/>
      <c r="C260" s="59">
        <f>B107</f>
        <v>24</v>
      </c>
      <c r="D260" s="124"/>
      <c r="E260" s="68"/>
    </row>
    <row r="261" spans="1:5" ht="18.75">
      <c r="A261" s="295" t="s">
        <v>99</v>
      </c>
      <c r="B261" s="292"/>
      <c r="C261" s="59">
        <f>B207</f>
        <v>300</v>
      </c>
      <c r="D261" s="124"/>
      <c r="E261" s="68"/>
    </row>
    <row r="262" spans="1:5" ht="18.75">
      <c r="A262" s="296" t="s">
        <v>96</v>
      </c>
      <c r="B262" s="292"/>
      <c r="C262" s="59">
        <f>B203</f>
        <v>449</v>
      </c>
      <c r="D262" s="124"/>
      <c r="E262" s="68"/>
    </row>
    <row r="263" spans="1:5" ht="18.75">
      <c r="A263" s="291" t="s">
        <v>83</v>
      </c>
      <c r="B263" s="292"/>
      <c r="C263" s="59">
        <f>B154</f>
        <v>60</v>
      </c>
      <c r="D263" s="124"/>
      <c r="E263" s="68"/>
    </row>
    <row r="264" spans="1:5" ht="18.75">
      <c r="A264" s="291" t="s">
        <v>80</v>
      </c>
      <c r="B264" s="292"/>
      <c r="C264" s="59">
        <f>B146</f>
        <v>150</v>
      </c>
      <c r="D264" s="124"/>
      <c r="E264" s="68"/>
    </row>
    <row r="265" spans="1:5" ht="18.75">
      <c r="A265" s="291" t="s">
        <v>94</v>
      </c>
      <c r="B265" s="292"/>
      <c r="C265" s="59">
        <f>B195</f>
        <v>50</v>
      </c>
      <c r="D265" s="124"/>
      <c r="E265" s="68"/>
    </row>
    <row r="266" spans="1:5" ht="18.75">
      <c r="A266" s="291" t="s">
        <v>85</v>
      </c>
      <c r="B266" s="292"/>
      <c r="C266" s="59">
        <f>B163</f>
        <v>100</v>
      </c>
      <c r="D266" s="124"/>
      <c r="E266" s="68"/>
    </row>
    <row r="267" spans="1:5" ht="18.75">
      <c r="A267" s="291" t="s">
        <v>87</v>
      </c>
      <c r="B267" s="292"/>
      <c r="C267" s="59">
        <f>B171</f>
        <v>300</v>
      </c>
      <c r="D267" s="124"/>
      <c r="E267" s="68"/>
    </row>
    <row r="268" spans="1:5" ht="18.75">
      <c r="A268" s="291" t="s">
        <v>92</v>
      </c>
      <c r="B268" s="292"/>
      <c r="C268" s="59">
        <f>B185</f>
        <v>50</v>
      </c>
      <c r="D268" s="124"/>
      <c r="E268" s="68"/>
    </row>
    <row r="269" spans="1:5" ht="18.75">
      <c r="A269" s="291" t="s">
        <v>63</v>
      </c>
      <c r="B269" s="292"/>
      <c r="C269" s="59">
        <f>B137</f>
        <v>2583</v>
      </c>
      <c r="D269" s="124"/>
      <c r="E269" s="68"/>
    </row>
    <row r="270" spans="1:5" ht="18.75">
      <c r="A270" s="291" t="s">
        <v>47</v>
      </c>
      <c r="B270" s="292"/>
      <c r="C270" s="59">
        <f>B84</f>
        <v>1297</v>
      </c>
      <c r="D270" s="124"/>
      <c r="E270" s="68"/>
    </row>
    <row r="271" spans="1:5" ht="18.75">
      <c r="A271" s="291" t="s">
        <v>115</v>
      </c>
      <c r="B271" s="292"/>
      <c r="C271" s="59">
        <f>B251</f>
        <v>463</v>
      </c>
      <c r="D271" s="124"/>
      <c r="E271" s="68"/>
    </row>
    <row r="272" spans="1:5" ht="18.75">
      <c r="A272" s="291" t="s">
        <v>118</v>
      </c>
      <c r="B272" s="292"/>
      <c r="C272" s="59">
        <f>B234</f>
        <v>2277</v>
      </c>
      <c r="D272" s="124"/>
      <c r="E272" s="68"/>
    </row>
    <row r="273" spans="1:5" ht="18.75">
      <c r="A273" s="291" t="s">
        <v>53</v>
      </c>
      <c r="B273" s="292"/>
      <c r="C273" s="59">
        <f>B94</f>
        <v>70</v>
      </c>
      <c r="D273" s="124"/>
      <c r="E273" s="68"/>
    </row>
    <row r="274" spans="1:5" ht="18.75">
      <c r="A274" s="293" t="s">
        <v>90</v>
      </c>
      <c r="B274" s="292"/>
      <c r="C274" s="60">
        <f>B177</f>
        <v>1008</v>
      </c>
      <c r="D274" s="125"/>
      <c r="E274" s="68"/>
    </row>
    <row r="275" spans="1:5" ht="22.5">
      <c r="A275" s="294" t="s">
        <v>119</v>
      </c>
      <c r="B275" s="292"/>
      <c r="C275" s="61">
        <f>SUM(C255:C274)</f>
        <v>32491</v>
      </c>
      <c r="D275" s="69"/>
      <c r="E275" s="69"/>
    </row>
  </sheetData>
  <mergeCells count="55">
    <mergeCell ref="A2:D2"/>
    <mergeCell ref="A3:D3"/>
    <mergeCell ref="A5:B5"/>
    <mergeCell ref="A6:B6"/>
    <mergeCell ref="C4:D4"/>
    <mergeCell ref="A47:B47"/>
    <mergeCell ref="A56:B56"/>
    <mergeCell ref="A69:B69"/>
    <mergeCell ref="A71:A73"/>
    <mergeCell ref="B71:B73"/>
    <mergeCell ref="A86:B86"/>
    <mergeCell ref="A97:B97"/>
    <mergeCell ref="A104:B104"/>
    <mergeCell ref="A110:B110"/>
    <mergeCell ref="A140:B140"/>
    <mergeCell ref="A142:A144"/>
    <mergeCell ref="B142:B144"/>
    <mergeCell ref="A148:B148"/>
    <mergeCell ref="A150:A152"/>
    <mergeCell ref="B150:B152"/>
    <mergeCell ref="A157:B157"/>
    <mergeCell ref="A159:A161"/>
    <mergeCell ref="B159:B161"/>
    <mergeCell ref="A165:B165"/>
    <mergeCell ref="A166:A168"/>
    <mergeCell ref="B166:B168"/>
    <mergeCell ref="A179:B179"/>
    <mergeCell ref="A181:A183"/>
    <mergeCell ref="B181:B183"/>
    <mergeCell ref="A191:A193"/>
    <mergeCell ref="B191:B193"/>
    <mergeCell ref="A210:B210"/>
    <mergeCell ref="A244:B244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3:B273"/>
    <mergeCell ref="A274:B274"/>
    <mergeCell ref="A275:B275"/>
    <mergeCell ref="A269:B269"/>
    <mergeCell ref="A270:B270"/>
    <mergeCell ref="A271:B271"/>
    <mergeCell ref="A272:B272"/>
  </mergeCells>
  <printOptions/>
  <pageMargins left="0.75" right="0.75" top="1" bottom="1" header="0.5" footer="0.5"/>
  <pageSetup horizontalDpi="600" verticalDpi="600" orientation="portrait" paperSize="9" scale="53" r:id="rId1"/>
  <rowBreaks count="5" manualBreakCount="5">
    <brk id="68" max="255" man="1"/>
    <brk id="108" max="255" man="1"/>
    <brk id="147" max="255" man="1"/>
    <brk id="185" max="4" man="1"/>
    <brk id="2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7">
      <selection activeCell="C3" sqref="C3"/>
    </sheetView>
  </sheetViews>
  <sheetFormatPr defaultColWidth="9.140625" defaultRowHeight="45" customHeight="1"/>
  <cols>
    <col min="1" max="1" width="41.57421875" style="0" customWidth="1"/>
    <col min="2" max="2" width="23.7109375" style="0" customWidth="1"/>
    <col min="3" max="16384" width="41.57421875" style="0" customWidth="1"/>
  </cols>
  <sheetData>
    <row r="1" spans="1:4" ht="45" customHeight="1">
      <c r="A1" s="127" t="s">
        <v>361</v>
      </c>
      <c r="B1" s="127"/>
      <c r="C1" s="127"/>
      <c r="D1" s="127"/>
    </row>
    <row r="3" spans="1:4" ht="45" customHeight="1">
      <c r="A3" s="126" t="s">
        <v>379</v>
      </c>
      <c r="B3" s="126"/>
      <c r="C3" s="126"/>
      <c r="D3" s="126"/>
    </row>
    <row r="5" spans="1:4" ht="45" customHeight="1">
      <c r="A5" s="212" t="s">
        <v>22</v>
      </c>
      <c r="B5" s="213">
        <v>1837</v>
      </c>
      <c r="C5" s="2"/>
      <c r="D5" s="2"/>
    </row>
    <row r="6" spans="1:4" ht="45" customHeight="1">
      <c r="A6" s="212" t="s">
        <v>23</v>
      </c>
      <c r="B6" s="213">
        <v>15</v>
      </c>
      <c r="C6" s="2"/>
      <c r="D6" s="2"/>
    </row>
    <row r="7" spans="1:4" ht="45" customHeight="1">
      <c r="A7" s="212" t="s">
        <v>24</v>
      </c>
      <c r="B7" s="213">
        <v>11</v>
      </c>
      <c r="C7" s="2"/>
      <c r="D7" s="2"/>
    </row>
    <row r="8" spans="1:4" ht="45" customHeight="1">
      <c r="A8" s="212" t="s">
        <v>25</v>
      </c>
      <c r="B8" s="213">
        <v>35</v>
      </c>
      <c r="C8" s="2"/>
      <c r="D8" s="2"/>
    </row>
    <row r="9" spans="1:4" ht="45" customHeight="1">
      <c r="A9" s="212" t="s">
        <v>381</v>
      </c>
      <c r="B9" s="213">
        <v>90</v>
      </c>
      <c r="C9" s="2"/>
      <c r="D9" s="2"/>
    </row>
    <row r="10" spans="1:4" ht="45" customHeight="1">
      <c r="A10" s="214" t="s">
        <v>369</v>
      </c>
      <c r="B10" s="213">
        <v>33</v>
      </c>
      <c r="C10" s="2"/>
      <c r="D10" s="2"/>
    </row>
    <row r="11" spans="1:4" ht="45" customHeight="1">
      <c r="A11" s="212" t="s">
        <v>380</v>
      </c>
      <c r="B11" s="213">
        <v>50</v>
      </c>
      <c r="C11" s="2"/>
      <c r="D11" s="2"/>
    </row>
    <row r="12" spans="1:4" ht="45" customHeight="1">
      <c r="A12" s="212" t="s">
        <v>61</v>
      </c>
      <c r="B12" s="213">
        <v>24</v>
      </c>
      <c r="C12" s="2"/>
      <c r="D12" s="2"/>
    </row>
    <row r="13" spans="1:4" ht="45" customHeight="1">
      <c r="A13" s="215" t="s">
        <v>52</v>
      </c>
      <c r="B13" s="188">
        <f>SUM(B5:B12)</f>
        <v>2095</v>
      </c>
      <c r="C13" s="128"/>
      <c r="D13" s="1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5" sqref="H5"/>
    </sheetView>
  </sheetViews>
  <sheetFormatPr defaultColWidth="9.140625" defaultRowHeight="21.75" customHeight="1"/>
  <cols>
    <col min="1" max="1" width="24.140625" style="0" customWidth="1"/>
    <col min="2" max="16384" width="13.57421875" style="0" customWidth="1"/>
  </cols>
  <sheetData>
    <row r="1" spans="1:9" ht="21.75" customHeight="1">
      <c r="A1" s="150" t="s">
        <v>359</v>
      </c>
      <c r="B1" s="150"/>
      <c r="C1" s="150"/>
      <c r="D1" s="150"/>
      <c r="E1" s="150"/>
      <c r="F1" s="150"/>
      <c r="G1" s="150"/>
      <c r="H1" s="150"/>
      <c r="I1" s="151"/>
    </row>
    <row r="2" spans="1:9" ht="36.75" customHeight="1">
      <c r="A2" s="321" t="s">
        <v>377</v>
      </c>
      <c r="B2" s="321"/>
      <c r="C2" s="321"/>
      <c r="D2" s="321"/>
      <c r="E2" s="321"/>
      <c r="F2" s="321"/>
      <c r="G2" s="321"/>
      <c r="H2" s="321"/>
      <c r="I2" s="321"/>
    </row>
    <row r="3" spans="1:9" ht="21.75" customHeight="1">
      <c r="A3" s="196"/>
      <c r="B3" s="196"/>
      <c r="C3" s="196"/>
      <c r="D3" s="196"/>
      <c r="E3" s="196"/>
      <c r="F3" s="196"/>
      <c r="G3" s="196"/>
      <c r="H3" s="196"/>
      <c r="I3" s="196"/>
    </row>
    <row r="4" spans="1:9" ht="21.75" customHeight="1">
      <c r="A4" s="150"/>
      <c r="B4" s="150"/>
      <c r="C4" s="150"/>
      <c r="D4" s="150"/>
      <c r="E4" s="150"/>
      <c r="F4" s="150"/>
      <c r="G4" s="150"/>
      <c r="H4" s="150" t="s">
        <v>199</v>
      </c>
      <c r="I4" s="151"/>
    </row>
    <row r="5" spans="1:9" ht="21.75" customHeight="1">
      <c r="A5" s="322" t="s">
        <v>200</v>
      </c>
      <c r="B5" s="197" t="s">
        <v>339</v>
      </c>
      <c r="C5" s="197" t="s">
        <v>340</v>
      </c>
      <c r="D5" s="197" t="s">
        <v>367</v>
      </c>
      <c r="E5" s="197" t="s">
        <v>341</v>
      </c>
      <c r="F5" s="197" t="s">
        <v>366</v>
      </c>
      <c r="G5" s="197" t="s">
        <v>342</v>
      </c>
      <c r="H5" s="197" t="s">
        <v>605</v>
      </c>
      <c r="I5" s="198" t="s">
        <v>159</v>
      </c>
    </row>
    <row r="6" spans="1:9" ht="21.75" customHeight="1">
      <c r="A6" s="323"/>
      <c r="B6" s="198" t="s">
        <v>221</v>
      </c>
      <c r="C6" s="198" t="s">
        <v>221</v>
      </c>
      <c r="D6" s="198"/>
      <c r="E6" s="198" t="s">
        <v>221</v>
      </c>
      <c r="F6" s="198" t="s">
        <v>221</v>
      </c>
      <c r="G6" s="198" t="s">
        <v>221</v>
      </c>
      <c r="H6" s="198" t="s">
        <v>221</v>
      </c>
      <c r="I6" s="198" t="s">
        <v>221</v>
      </c>
    </row>
    <row r="7" spans="1:9" ht="21.75" customHeight="1">
      <c r="A7" s="199" t="s">
        <v>382</v>
      </c>
      <c r="B7" s="200"/>
      <c r="C7" s="200">
        <v>300</v>
      </c>
      <c r="D7" s="200"/>
      <c r="E7" s="200">
        <v>8000</v>
      </c>
      <c r="F7" s="200"/>
      <c r="G7" s="200">
        <v>8000</v>
      </c>
      <c r="H7" s="200">
        <v>2247</v>
      </c>
      <c r="I7" s="201">
        <f aca="true" t="shared" si="0" ref="I7:I12">SUM(B7:H7)</f>
        <v>18547</v>
      </c>
    </row>
    <row r="8" spans="1:9" ht="21.75" customHeight="1">
      <c r="A8" s="199" t="s">
        <v>363</v>
      </c>
      <c r="B8" s="200"/>
      <c r="C8" s="200"/>
      <c r="D8" s="200"/>
      <c r="E8" s="200"/>
      <c r="F8" s="200">
        <v>440</v>
      </c>
      <c r="G8" s="200"/>
      <c r="H8" s="200"/>
      <c r="I8" s="201">
        <f t="shared" si="0"/>
        <v>440</v>
      </c>
    </row>
    <row r="9" spans="1:9" ht="21.75" customHeight="1">
      <c r="A9" s="199" t="s">
        <v>156</v>
      </c>
      <c r="B9" s="200"/>
      <c r="C9" s="200"/>
      <c r="D9" s="200">
        <v>1997</v>
      </c>
      <c r="E9" s="200"/>
      <c r="F9" s="200"/>
      <c r="G9" s="200"/>
      <c r="H9" s="200"/>
      <c r="I9" s="201">
        <f t="shared" si="0"/>
        <v>1997</v>
      </c>
    </row>
    <row r="10" spans="1:9" ht="21.75" customHeight="1">
      <c r="A10" s="199" t="s">
        <v>364</v>
      </c>
      <c r="B10" s="200"/>
      <c r="C10" s="200"/>
      <c r="D10" s="200"/>
      <c r="E10" s="200"/>
      <c r="F10" s="200">
        <v>1200</v>
      </c>
      <c r="G10" s="200"/>
      <c r="H10" s="200"/>
      <c r="I10" s="201">
        <f t="shared" si="0"/>
        <v>1200</v>
      </c>
    </row>
    <row r="11" spans="1:9" ht="21.75" customHeight="1">
      <c r="A11" s="199" t="s">
        <v>365</v>
      </c>
      <c r="B11" s="200">
        <v>1200</v>
      </c>
      <c r="C11" s="200"/>
      <c r="D11" s="200"/>
      <c r="E11" s="200"/>
      <c r="F11" s="200"/>
      <c r="G11" s="200"/>
      <c r="H11" s="200"/>
      <c r="I11" s="201">
        <f t="shared" si="0"/>
        <v>1200</v>
      </c>
    </row>
    <row r="12" spans="1:9" ht="21.75" customHeight="1">
      <c r="A12" s="199" t="s">
        <v>383</v>
      </c>
      <c r="B12" s="200"/>
      <c r="C12" s="200">
        <v>2639</v>
      </c>
      <c r="D12" s="200">
        <v>6468</v>
      </c>
      <c r="E12" s="200"/>
      <c r="F12" s="200"/>
      <c r="G12" s="200"/>
      <c r="H12" s="200"/>
      <c r="I12" s="201">
        <f t="shared" si="0"/>
        <v>9107</v>
      </c>
    </row>
    <row r="13" spans="1:9" ht="21.75" customHeight="1">
      <c r="A13" s="164" t="s">
        <v>159</v>
      </c>
      <c r="B13" s="165">
        <f>SUM(B7:B12)</f>
        <v>1200</v>
      </c>
      <c r="C13" s="165">
        <f aca="true" t="shared" si="1" ref="C13:H13">SUM(C7:C12)</f>
        <v>2939</v>
      </c>
      <c r="D13" s="165">
        <f t="shared" si="1"/>
        <v>8465</v>
      </c>
      <c r="E13" s="165">
        <f t="shared" si="1"/>
        <v>8000</v>
      </c>
      <c r="F13" s="165">
        <f t="shared" si="1"/>
        <v>1640</v>
      </c>
      <c r="G13" s="165">
        <f t="shared" si="1"/>
        <v>8000</v>
      </c>
      <c r="H13" s="165">
        <f t="shared" si="1"/>
        <v>2247</v>
      </c>
      <c r="I13" s="201">
        <f>SUM(I7:I12)</f>
        <v>32491</v>
      </c>
    </row>
  </sheetData>
  <sheetProtection/>
  <mergeCells count="2">
    <mergeCell ref="A2:I2"/>
    <mergeCell ref="A5:A6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B1"/>
    </sheetView>
  </sheetViews>
  <sheetFormatPr defaultColWidth="9.140625" defaultRowHeight="12.75"/>
  <cols>
    <col min="1" max="1" width="26.57421875" style="0" customWidth="1"/>
    <col min="3" max="3" width="45.00390625" style="0" customWidth="1"/>
  </cols>
  <sheetData>
    <row r="1" spans="1:2" ht="15.75">
      <c r="A1" s="324" t="s">
        <v>230</v>
      </c>
      <c r="B1" s="324"/>
    </row>
    <row r="2" spans="1:5" ht="18">
      <c r="A2" s="325" t="s">
        <v>384</v>
      </c>
      <c r="B2" s="325"/>
      <c r="C2" s="325"/>
      <c r="D2" s="325"/>
      <c r="E2" s="325"/>
    </row>
    <row r="7" spans="1:3" ht="15.75">
      <c r="A7" s="220" t="s">
        <v>214</v>
      </c>
      <c r="B7" s="328" t="s">
        <v>385</v>
      </c>
      <c r="C7" s="329"/>
    </row>
    <row r="8" spans="1:3" ht="15.75">
      <c r="A8" s="219" t="s">
        <v>352</v>
      </c>
      <c r="B8" s="330" t="s">
        <v>193</v>
      </c>
      <c r="C8" s="331"/>
    </row>
    <row r="9" spans="1:3" ht="18.75">
      <c r="A9" s="217" t="s">
        <v>386</v>
      </c>
      <c r="B9" s="326" t="s">
        <v>387</v>
      </c>
      <c r="C9" s="326"/>
    </row>
    <row r="10" spans="1:3" ht="18.75">
      <c r="A10" s="218" t="s">
        <v>253</v>
      </c>
      <c r="B10" s="326" t="s">
        <v>388</v>
      </c>
      <c r="C10" s="326"/>
    </row>
    <row r="11" spans="1:3" ht="18.75">
      <c r="A11" s="218" t="s">
        <v>389</v>
      </c>
      <c r="B11" s="327" t="s">
        <v>390</v>
      </c>
      <c r="C11" s="327"/>
    </row>
    <row r="12" spans="1:3" ht="18.75">
      <c r="A12" s="218" t="s">
        <v>255</v>
      </c>
      <c r="B12" s="326" t="s">
        <v>391</v>
      </c>
      <c r="C12" s="326"/>
    </row>
    <row r="13" spans="1:3" ht="18.75">
      <c r="A13" s="218" t="s">
        <v>256</v>
      </c>
      <c r="B13" s="326" t="s">
        <v>392</v>
      </c>
      <c r="C13" s="326"/>
    </row>
    <row r="14" spans="1:3" ht="18.75">
      <c r="A14" s="218" t="s">
        <v>393</v>
      </c>
      <c r="B14" s="326" t="s">
        <v>394</v>
      </c>
      <c r="C14" s="326"/>
    </row>
    <row r="15" spans="1:3" ht="18.75">
      <c r="A15" s="218" t="s">
        <v>395</v>
      </c>
      <c r="B15" s="332" t="s">
        <v>396</v>
      </c>
      <c r="C15" s="333"/>
    </row>
    <row r="16" spans="1:3" ht="18.75">
      <c r="A16" s="218" t="s">
        <v>259</v>
      </c>
      <c r="B16" s="332" t="s">
        <v>397</v>
      </c>
      <c r="C16" s="332"/>
    </row>
    <row r="17" spans="1:3" ht="18.75">
      <c r="A17" s="218" t="s">
        <v>260</v>
      </c>
      <c r="B17" s="326" t="s">
        <v>398</v>
      </c>
      <c r="C17" s="326"/>
    </row>
    <row r="18" spans="1:3" ht="18.75">
      <c r="A18" s="218" t="s">
        <v>261</v>
      </c>
      <c r="B18" s="326" t="s">
        <v>399</v>
      </c>
      <c r="C18" s="326"/>
    </row>
    <row r="19" spans="1:3" ht="18">
      <c r="A19" s="218" t="s">
        <v>400</v>
      </c>
      <c r="B19" s="326" t="s">
        <v>95</v>
      </c>
      <c r="C19" s="333"/>
    </row>
    <row r="20" spans="1:3" ht="18.75">
      <c r="A20" s="218" t="s">
        <v>263</v>
      </c>
      <c r="B20" s="326" t="s">
        <v>401</v>
      </c>
      <c r="C20" s="326"/>
    </row>
    <row r="21" spans="1:3" ht="18">
      <c r="A21" s="218" t="s">
        <v>264</v>
      </c>
      <c r="B21" s="326" t="s">
        <v>402</v>
      </c>
      <c r="C21" s="333"/>
    </row>
    <row r="22" spans="1:3" ht="18.75">
      <c r="A22" s="217" t="s">
        <v>265</v>
      </c>
      <c r="B22" s="334" t="s">
        <v>403</v>
      </c>
      <c r="C22" s="335"/>
    </row>
    <row r="23" spans="1:3" ht="18.75">
      <c r="A23" s="218" t="s">
        <v>266</v>
      </c>
      <c r="B23" s="326" t="s">
        <v>404</v>
      </c>
      <c r="C23" s="326"/>
    </row>
    <row r="24" spans="1:3" ht="18.75">
      <c r="A24" s="218" t="s">
        <v>405</v>
      </c>
      <c r="B24" s="326" t="s">
        <v>281</v>
      </c>
      <c r="C24" s="326"/>
    </row>
    <row r="25" spans="1:3" ht="18.75">
      <c r="A25" s="218" t="s">
        <v>268</v>
      </c>
      <c r="B25" s="326" t="s">
        <v>406</v>
      </c>
      <c r="C25" s="326"/>
    </row>
    <row r="26" spans="1:3" ht="18.75">
      <c r="A26" s="218" t="s">
        <v>407</v>
      </c>
      <c r="B26" s="326" t="s">
        <v>408</v>
      </c>
      <c r="C26" s="326"/>
    </row>
    <row r="27" spans="1:3" ht="18.75">
      <c r="A27" s="218" t="s">
        <v>270</v>
      </c>
      <c r="B27" s="326" t="s">
        <v>409</v>
      </c>
      <c r="C27" s="326"/>
    </row>
    <row r="28" spans="1:3" ht="18.75">
      <c r="A28" s="218" t="s">
        <v>410</v>
      </c>
      <c r="B28" s="326" t="s">
        <v>411</v>
      </c>
      <c r="C28" s="326"/>
    </row>
    <row r="29" spans="1:3" ht="18.75">
      <c r="A29" s="218" t="s">
        <v>412</v>
      </c>
      <c r="B29" s="332" t="s">
        <v>413</v>
      </c>
      <c r="C29" s="336"/>
    </row>
    <row r="30" spans="1:3" ht="18">
      <c r="A30" s="218" t="s">
        <v>414</v>
      </c>
      <c r="B30" s="326" t="s">
        <v>415</v>
      </c>
      <c r="C30" s="337"/>
    </row>
    <row r="31" spans="1:3" ht="18.75">
      <c r="A31" s="218" t="s">
        <v>280</v>
      </c>
      <c r="B31" s="338" t="s">
        <v>416</v>
      </c>
      <c r="C31" s="339"/>
    </row>
  </sheetData>
  <mergeCells count="27">
    <mergeCell ref="B29:C29"/>
    <mergeCell ref="B30:C30"/>
    <mergeCell ref="B31:C31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11:C11"/>
    <mergeCell ref="B7:C7"/>
    <mergeCell ref="B8:C8"/>
    <mergeCell ref="B12:C12"/>
    <mergeCell ref="A1:B1"/>
    <mergeCell ref="A2:E2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60" workbookViewId="0" topLeftCell="A1">
      <selection activeCell="A25" sqref="A25"/>
    </sheetView>
  </sheetViews>
  <sheetFormatPr defaultColWidth="9.140625" defaultRowHeight="29.25" customHeight="1"/>
  <cols>
    <col min="1" max="1" width="46.421875" style="0" customWidth="1"/>
    <col min="2" max="2" width="14.57421875" style="0" customWidth="1"/>
  </cols>
  <sheetData>
    <row r="1" ht="29.25" customHeight="1">
      <c r="B1" s="6" t="s">
        <v>423</v>
      </c>
    </row>
    <row r="3" spans="1:2" ht="29.25" customHeight="1">
      <c r="A3" s="297" t="s">
        <v>63</v>
      </c>
      <c r="B3" s="297"/>
    </row>
    <row r="4" spans="1:2" ht="29.25" customHeight="1">
      <c r="A4" s="4" t="s">
        <v>418</v>
      </c>
      <c r="B4" s="4"/>
    </row>
    <row r="5" spans="1:2" ht="29.25" customHeight="1">
      <c r="A5" s="286" t="s">
        <v>48</v>
      </c>
      <c r="B5" s="115"/>
    </row>
    <row r="6" spans="1:2" ht="29.25" customHeight="1">
      <c r="A6" s="287"/>
      <c r="B6" s="116" t="s">
        <v>160</v>
      </c>
    </row>
    <row r="7" spans="1:2" ht="29.25" customHeight="1">
      <c r="A7" s="287"/>
      <c r="B7" s="115" t="s">
        <v>49</v>
      </c>
    </row>
    <row r="8" spans="1:2" ht="29.25" customHeight="1">
      <c r="A8" s="100" t="s">
        <v>137</v>
      </c>
      <c r="B8" s="95">
        <v>1997</v>
      </c>
    </row>
    <row r="9" spans="1:2" ht="29.25" customHeight="1">
      <c r="A9" s="100" t="s">
        <v>417</v>
      </c>
      <c r="B9" s="95">
        <v>586</v>
      </c>
    </row>
    <row r="10" spans="1:2" ht="29.25" customHeight="1">
      <c r="A10" s="101" t="s">
        <v>35</v>
      </c>
      <c r="B10" s="97">
        <f>SUM(B8:B9)</f>
        <v>2583</v>
      </c>
    </row>
    <row r="11" spans="1:2" ht="29.25" customHeight="1">
      <c r="A11" s="102"/>
      <c r="B11" s="99"/>
    </row>
    <row r="12" spans="1:2" ht="29.25" customHeight="1">
      <c r="A12" s="51" t="s">
        <v>419</v>
      </c>
      <c r="B12" s="99"/>
    </row>
    <row r="13" spans="1:2" ht="29.25" customHeight="1">
      <c r="A13" s="3"/>
      <c r="B13" s="4">
        <v>2012</v>
      </c>
    </row>
    <row r="14" spans="1:2" ht="29.25" customHeight="1">
      <c r="A14" s="32" t="s">
        <v>64</v>
      </c>
      <c r="B14" s="8">
        <v>917</v>
      </c>
    </row>
    <row r="15" spans="1:2" ht="29.25" customHeight="1">
      <c r="A15" s="32" t="s">
        <v>65</v>
      </c>
      <c r="B15" s="8">
        <v>240</v>
      </c>
    </row>
    <row r="16" spans="1:2" ht="29.25" customHeight="1">
      <c r="A16" s="32" t="s">
        <v>66</v>
      </c>
      <c r="B16" s="10">
        <f>SUM(B14:B15)</f>
        <v>1157</v>
      </c>
    </row>
    <row r="17" spans="1:2" ht="29.25" customHeight="1">
      <c r="A17" s="33" t="s">
        <v>67</v>
      </c>
      <c r="B17" s="10">
        <f>SUM(B14:B15)</f>
        <v>1157</v>
      </c>
    </row>
    <row r="18" spans="1:2" ht="29.25" customHeight="1">
      <c r="A18" s="32" t="s">
        <v>68</v>
      </c>
      <c r="B18" s="8">
        <v>60</v>
      </c>
    </row>
    <row r="19" spans="1:2" ht="29.25" customHeight="1">
      <c r="A19" s="32" t="s">
        <v>69</v>
      </c>
      <c r="B19" s="8">
        <v>50</v>
      </c>
    </row>
    <row r="20" spans="1:2" ht="29.25" customHeight="1">
      <c r="A20" s="33" t="s">
        <v>70</v>
      </c>
      <c r="B20" s="10">
        <f>SUM(B17:B19)</f>
        <v>1267</v>
      </c>
    </row>
    <row r="21" spans="1:2" ht="29.25" customHeight="1">
      <c r="A21" s="32" t="s">
        <v>127</v>
      </c>
      <c r="B21" s="8">
        <v>19</v>
      </c>
    </row>
    <row r="22" spans="1:2" ht="29.25" customHeight="1">
      <c r="A22" s="7" t="s">
        <v>120</v>
      </c>
      <c r="B22" s="8">
        <v>312</v>
      </c>
    </row>
    <row r="23" spans="1:2" ht="29.25" customHeight="1">
      <c r="A23" s="33" t="s">
        <v>51</v>
      </c>
      <c r="B23" s="10">
        <f>SUM(B21:B22)</f>
        <v>331</v>
      </c>
    </row>
    <row r="24" spans="1:2" ht="29.25" customHeight="1">
      <c r="A24" s="32" t="s">
        <v>71</v>
      </c>
      <c r="B24" s="10">
        <v>50</v>
      </c>
    </row>
    <row r="25" spans="1:2" ht="29.25" customHeight="1">
      <c r="A25" s="32" t="s">
        <v>72</v>
      </c>
      <c r="B25" s="10">
        <v>190</v>
      </c>
    </row>
    <row r="26" spans="1:2" ht="29.25" customHeight="1">
      <c r="A26" s="33" t="s">
        <v>73</v>
      </c>
      <c r="B26" s="10">
        <f>B20+B23+B24+B25</f>
        <v>1838</v>
      </c>
    </row>
    <row r="27" spans="1:2" ht="29.25" customHeight="1">
      <c r="A27" s="32" t="s">
        <v>74</v>
      </c>
      <c r="B27" s="8">
        <v>12</v>
      </c>
    </row>
    <row r="28" spans="1:2" ht="29.25" customHeight="1">
      <c r="A28" s="32" t="s">
        <v>41</v>
      </c>
      <c r="B28" s="8">
        <v>250</v>
      </c>
    </row>
    <row r="29" spans="1:2" ht="29.25" customHeight="1">
      <c r="A29" s="32" t="s">
        <v>75</v>
      </c>
      <c r="B29" s="8">
        <v>20</v>
      </c>
    </row>
    <row r="30" spans="1:2" ht="29.25" customHeight="1">
      <c r="A30" s="32" t="s">
        <v>76</v>
      </c>
      <c r="B30" s="8">
        <v>20</v>
      </c>
    </row>
    <row r="31" spans="1:2" ht="29.25" customHeight="1">
      <c r="A31" s="32" t="s">
        <v>77</v>
      </c>
      <c r="B31" s="8">
        <v>80</v>
      </c>
    </row>
    <row r="32" spans="1:2" ht="29.25" customHeight="1">
      <c r="A32" s="33" t="s">
        <v>78</v>
      </c>
      <c r="B32" s="10">
        <f>SUM(B27:B31)</f>
        <v>382</v>
      </c>
    </row>
    <row r="33" spans="1:2" ht="29.25" customHeight="1">
      <c r="A33" s="32" t="s">
        <v>79</v>
      </c>
      <c r="B33" s="8">
        <v>10</v>
      </c>
    </row>
    <row r="34" spans="1:2" ht="29.25" customHeight="1">
      <c r="A34" s="32" t="s">
        <v>18</v>
      </c>
      <c r="B34" s="8">
        <v>250</v>
      </c>
    </row>
    <row r="35" spans="1:2" ht="29.25" customHeight="1">
      <c r="A35" s="32" t="s">
        <v>12</v>
      </c>
      <c r="B35" s="8">
        <v>103</v>
      </c>
    </row>
    <row r="36" spans="1:2" ht="29.25" customHeight="1">
      <c r="A36" s="33" t="s">
        <v>20</v>
      </c>
      <c r="B36" s="10">
        <f>SUM(B33:B35)</f>
        <v>363</v>
      </c>
    </row>
    <row r="37" spans="1:2" ht="29.25" customHeight="1">
      <c r="A37" s="33" t="s">
        <v>46</v>
      </c>
      <c r="B37" s="10">
        <f>SUM(B36,(B32))</f>
        <v>745</v>
      </c>
    </row>
    <row r="38" spans="1:2" ht="29.25" customHeight="1">
      <c r="A38" s="33" t="s">
        <v>35</v>
      </c>
      <c r="B38" s="12">
        <f>SUM(B26+B32+B36)</f>
        <v>2583</v>
      </c>
    </row>
  </sheetData>
  <mergeCells count="2">
    <mergeCell ref="A3:B3"/>
    <mergeCell ref="A5:A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60" workbookViewId="0" topLeftCell="A22">
      <selection activeCell="F21" sqref="F21"/>
    </sheetView>
  </sheetViews>
  <sheetFormatPr defaultColWidth="9.140625" defaultRowHeight="34.5" customHeight="1"/>
  <cols>
    <col min="1" max="1" width="36.421875" style="0" customWidth="1"/>
  </cols>
  <sheetData>
    <row r="1" spans="1:4" ht="34.5" customHeight="1">
      <c r="A1" s="223" t="s">
        <v>425</v>
      </c>
      <c r="B1" s="343" t="s">
        <v>426</v>
      </c>
      <c r="C1" s="310"/>
      <c r="D1" s="310"/>
    </row>
    <row r="2" spans="1:2" ht="34.5" customHeight="1">
      <c r="A2" s="224" t="s">
        <v>427</v>
      </c>
      <c r="B2" s="225"/>
    </row>
    <row r="3" spans="1:2" ht="34.5" customHeight="1">
      <c r="A3" s="226" t="s">
        <v>131</v>
      </c>
      <c r="B3" s="227"/>
    </row>
    <row r="4" spans="1:2" ht="34.5" customHeight="1">
      <c r="A4" s="226"/>
      <c r="B4" s="227"/>
    </row>
    <row r="5" spans="1:2" ht="34.5" customHeight="1">
      <c r="A5" s="344" t="s">
        <v>48</v>
      </c>
      <c r="B5" s="346" t="s">
        <v>49</v>
      </c>
    </row>
    <row r="6" spans="1:2" ht="34.5" customHeight="1">
      <c r="A6" s="345"/>
      <c r="B6" s="347"/>
    </row>
    <row r="7" spans="1:2" ht="34.5" customHeight="1">
      <c r="A7" s="345"/>
      <c r="B7" s="348"/>
    </row>
    <row r="8" spans="1:2" ht="34.5" customHeight="1">
      <c r="A8" s="214" t="s">
        <v>428</v>
      </c>
      <c r="B8" s="213">
        <v>11224</v>
      </c>
    </row>
    <row r="9" spans="1:2" ht="34.5" customHeight="1">
      <c r="A9" s="214" t="s">
        <v>429</v>
      </c>
      <c r="B9" s="213">
        <v>485</v>
      </c>
    </row>
    <row r="10" spans="1:2" ht="34.5" customHeight="1">
      <c r="A10" s="214" t="s">
        <v>145</v>
      </c>
      <c r="B10" s="213">
        <v>580</v>
      </c>
    </row>
    <row r="11" spans="1:2" ht="34.5" customHeight="1">
      <c r="A11" s="214" t="s">
        <v>430</v>
      </c>
      <c r="B11" s="213"/>
    </row>
    <row r="12" spans="1:2" ht="34.5" customHeight="1">
      <c r="A12" s="228" t="s">
        <v>431</v>
      </c>
      <c r="B12" s="229">
        <f>SUM(B8:B10)</f>
        <v>12289</v>
      </c>
    </row>
    <row r="13" spans="1:2" ht="34.5" customHeight="1">
      <c r="A13" s="230" t="s">
        <v>432</v>
      </c>
      <c r="B13" s="213"/>
    </row>
    <row r="14" spans="1:3" ht="34.5" customHeight="1">
      <c r="A14" s="212" t="s">
        <v>433</v>
      </c>
      <c r="B14" s="213">
        <v>375</v>
      </c>
      <c r="C14" t="s">
        <v>434</v>
      </c>
    </row>
    <row r="15" spans="1:2" ht="34.5" customHeight="1">
      <c r="A15" s="212" t="s">
        <v>435</v>
      </c>
      <c r="B15" s="213">
        <v>1164</v>
      </c>
    </row>
    <row r="16" spans="1:2" ht="34.5" customHeight="1">
      <c r="A16" s="212" t="s">
        <v>436</v>
      </c>
      <c r="B16" s="213">
        <v>359</v>
      </c>
    </row>
    <row r="17" spans="1:2" ht="34.5" customHeight="1">
      <c r="A17" s="212" t="s">
        <v>437</v>
      </c>
      <c r="B17" s="213">
        <v>120</v>
      </c>
    </row>
    <row r="18" spans="1:2" ht="34.5" customHeight="1">
      <c r="A18" s="212" t="s">
        <v>71</v>
      </c>
      <c r="B18" s="213">
        <v>100</v>
      </c>
    </row>
    <row r="19" spans="1:2" ht="34.5" customHeight="1">
      <c r="A19" s="231" t="s">
        <v>438</v>
      </c>
      <c r="B19" s="229">
        <f>SUM(B14:B18)</f>
        <v>2118</v>
      </c>
    </row>
    <row r="20" spans="1:2" ht="34.5" customHeight="1">
      <c r="A20" s="231" t="s">
        <v>4</v>
      </c>
      <c r="B20" s="229">
        <f>SUM(B19+B12)</f>
        <v>14407</v>
      </c>
    </row>
    <row r="21" spans="1:2" ht="34.5" customHeight="1">
      <c r="A21" s="232" t="s">
        <v>439</v>
      </c>
      <c r="B21" s="213">
        <v>3318</v>
      </c>
    </row>
    <row r="22" spans="1:2" ht="34.5" customHeight="1">
      <c r="A22" s="212" t="s">
        <v>440</v>
      </c>
      <c r="B22" s="213">
        <v>50</v>
      </c>
    </row>
    <row r="23" spans="1:2" ht="34.5" customHeight="1">
      <c r="A23" s="212" t="s">
        <v>441</v>
      </c>
      <c r="B23" s="213">
        <v>50</v>
      </c>
    </row>
    <row r="24" spans="1:2" ht="34.5" customHeight="1">
      <c r="A24" s="231" t="s">
        <v>8</v>
      </c>
      <c r="B24" s="229">
        <f>SUM(B21:B23)</f>
        <v>3418</v>
      </c>
    </row>
    <row r="25" spans="1:2" ht="34.5" customHeight="1">
      <c r="A25" s="212" t="s">
        <v>9</v>
      </c>
      <c r="B25" s="233">
        <v>400</v>
      </c>
    </row>
    <row r="26" spans="1:2" ht="34.5" customHeight="1">
      <c r="A26" s="212" t="s">
        <v>442</v>
      </c>
      <c r="B26" s="213">
        <v>20</v>
      </c>
    </row>
    <row r="27" spans="1:2" ht="34.5" customHeight="1">
      <c r="A27" s="212" t="s">
        <v>443</v>
      </c>
      <c r="B27" s="233">
        <v>50</v>
      </c>
    </row>
    <row r="28" spans="1:2" ht="34.5" customHeight="1">
      <c r="A28" s="212" t="s">
        <v>444</v>
      </c>
      <c r="B28" s="234">
        <v>100</v>
      </c>
    </row>
    <row r="29" spans="1:2" ht="34.5" customHeight="1">
      <c r="A29" s="212" t="s">
        <v>445</v>
      </c>
      <c r="B29" s="213">
        <v>10</v>
      </c>
    </row>
    <row r="30" spans="1:2" ht="34.5" customHeight="1">
      <c r="A30" s="212" t="s">
        <v>446</v>
      </c>
      <c r="B30" s="234">
        <v>200</v>
      </c>
    </row>
    <row r="31" spans="1:2" ht="34.5" customHeight="1">
      <c r="A31" s="230" t="s">
        <v>447</v>
      </c>
      <c r="B31" s="229">
        <f>SUM(B25:B30)</f>
        <v>780</v>
      </c>
    </row>
    <row r="32" spans="1:4" ht="34.5" customHeight="1">
      <c r="A32" s="212" t="s">
        <v>448</v>
      </c>
      <c r="B32" s="213">
        <v>200</v>
      </c>
      <c r="D32" s="235"/>
    </row>
    <row r="33" spans="1:4" ht="34.5" customHeight="1">
      <c r="A33" s="212" t="s">
        <v>105</v>
      </c>
      <c r="B33" s="213">
        <v>250</v>
      </c>
      <c r="D33" s="235"/>
    </row>
    <row r="34" spans="1:4" ht="34.5" customHeight="1">
      <c r="A34" s="212" t="s">
        <v>54</v>
      </c>
      <c r="B34" s="213">
        <v>200</v>
      </c>
      <c r="D34" s="235"/>
    </row>
    <row r="35" spans="1:4" ht="34.5" customHeight="1">
      <c r="A35" s="212" t="s">
        <v>449</v>
      </c>
      <c r="B35" s="213">
        <v>11</v>
      </c>
      <c r="D35" s="235"/>
    </row>
    <row r="36" spans="1:4" ht="34.5" customHeight="1">
      <c r="A36" s="212" t="s">
        <v>109</v>
      </c>
      <c r="B36" s="234">
        <v>500</v>
      </c>
      <c r="D36" s="236"/>
    </row>
    <row r="37" spans="1:4" ht="34.5" customHeight="1">
      <c r="A37" s="212" t="s">
        <v>450</v>
      </c>
      <c r="B37" s="234">
        <v>650</v>
      </c>
      <c r="D37" s="236"/>
    </row>
    <row r="38" spans="1:4" ht="34.5" customHeight="1">
      <c r="A38" s="212" t="s">
        <v>12</v>
      </c>
      <c r="B38" s="213">
        <v>754</v>
      </c>
      <c r="D38" s="175"/>
    </row>
    <row r="39" spans="1:2" ht="34.5" customHeight="1">
      <c r="A39" s="212" t="s">
        <v>451</v>
      </c>
      <c r="B39" s="213">
        <v>100</v>
      </c>
    </row>
    <row r="40" spans="1:2" ht="34.5" customHeight="1">
      <c r="A40" s="212" t="s">
        <v>452</v>
      </c>
      <c r="B40" s="213">
        <v>71</v>
      </c>
    </row>
    <row r="41" spans="1:2" ht="34.5" customHeight="1">
      <c r="A41" s="212" t="s">
        <v>453</v>
      </c>
      <c r="B41" s="213">
        <v>70</v>
      </c>
    </row>
    <row r="42" spans="1:2" ht="34.5" customHeight="1">
      <c r="A42" s="230" t="s">
        <v>20</v>
      </c>
      <c r="B42" s="229">
        <f>SUM(B32:B41)</f>
        <v>2806</v>
      </c>
    </row>
    <row r="43" spans="1:2" ht="34.5" customHeight="1">
      <c r="A43" s="231" t="s">
        <v>21</v>
      </c>
      <c r="B43" s="229">
        <f>SUM(B42,(B31))</f>
        <v>3586</v>
      </c>
    </row>
    <row r="44" spans="1:2" ht="34.5" customHeight="1">
      <c r="A44" s="237" t="s">
        <v>35</v>
      </c>
      <c r="B44" s="229">
        <f>SUM(B43,B24,B20)</f>
        <v>21411</v>
      </c>
    </row>
    <row r="47" ht="34.5" customHeight="1">
      <c r="A47" s="222" t="s">
        <v>454</v>
      </c>
    </row>
    <row r="48" ht="34.5" customHeight="1">
      <c r="A48" s="224" t="s">
        <v>427</v>
      </c>
    </row>
    <row r="49" ht="34.5" customHeight="1">
      <c r="A49" s="226" t="s">
        <v>131</v>
      </c>
    </row>
    <row r="51" spans="1:4" ht="34.5" customHeight="1">
      <c r="A51" s="349"/>
      <c r="B51" s="350"/>
      <c r="C51" s="350"/>
      <c r="D51" s="350"/>
    </row>
    <row r="52" spans="1:4" ht="34.5" customHeight="1">
      <c r="A52" s="340"/>
      <c r="B52" s="341"/>
      <c r="C52" s="342"/>
      <c r="D52" s="342"/>
    </row>
    <row r="53" spans="1:4" ht="34.5" customHeight="1">
      <c r="A53" s="238" t="s">
        <v>48</v>
      </c>
      <c r="B53" s="239" t="s">
        <v>455</v>
      </c>
      <c r="C53" s="240"/>
      <c r="D53" s="240"/>
    </row>
    <row r="54" spans="1:4" ht="34.5" customHeight="1">
      <c r="A54" s="241" t="s">
        <v>456</v>
      </c>
      <c r="B54" s="242">
        <v>21411</v>
      </c>
      <c r="C54" s="243"/>
      <c r="D54" s="243"/>
    </row>
    <row r="55" spans="1:4" ht="34.5" customHeight="1">
      <c r="A55" s="195" t="s">
        <v>457</v>
      </c>
      <c r="B55" s="242">
        <v>3042</v>
      </c>
      <c r="C55" s="243"/>
      <c r="D55" s="243"/>
    </row>
    <row r="56" spans="1:4" ht="34.5" customHeight="1">
      <c r="A56" s="195" t="s">
        <v>458</v>
      </c>
      <c r="B56" s="242">
        <v>16532</v>
      </c>
      <c r="C56" s="243"/>
      <c r="D56" s="243"/>
    </row>
    <row r="57" spans="1:4" ht="34.5" customHeight="1">
      <c r="A57" s="195" t="s">
        <v>459</v>
      </c>
      <c r="B57" s="242">
        <v>1837</v>
      </c>
      <c r="C57" s="243"/>
      <c r="D57" s="243"/>
    </row>
    <row r="58" spans="1:4" ht="34.5" customHeight="1">
      <c r="A58" s="63" t="s">
        <v>159</v>
      </c>
      <c r="B58" s="144">
        <f>SUM(B55:B57)</f>
        <v>21411</v>
      </c>
      <c r="C58" s="244"/>
      <c r="D58" s="244"/>
    </row>
  </sheetData>
  <mergeCells count="5">
    <mergeCell ref="A52:D52"/>
    <mergeCell ref="B1:D1"/>
    <mergeCell ref="A5:A7"/>
    <mergeCell ref="B5:B7"/>
    <mergeCell ref="A51:D51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4" max="255" man="1"/>
    <brk id="4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2"/>
  <sheetViews>
    <sheetView view="pageBreakPreview" zoomScale="60" workbookViewId="0" topLeftCell="A182">
      <selection activeCell="B5" sqref="B5"/>
    </sheetView>
  </sheetViews>
  <sheetFormatPr defaultColWidth="9.140625" defaultRowHeight="30" customHeight="1"/>
  <cols>
    <col min="1" max="1" width="64.8515625" style="0" customWidth="1"/>
    <col min="2" max="2" width="21.7109375" style="0" customWidth="1"/>
  </cols>
  <sheetData>
    <row r="1" ht="30" customHeight="1">
      <c r="B1" t="s">
        <v>595</v>
      </c>
    </row>
    <row r="2" ht="30" customHeight="1">
      <c r="A2" s="126" t="s">
        <v>516</v>
      </c>
    </row>
    <row r="3" ht="30" customHeight="1">
      <c r="A3" s="255" t="s">
        <v>517</v>
      </c>
    </row>
    <row r="4" spans="1:2" ht="30" customHeight="1">
      <c r="A4" s="150"/>
      <c r="B4" s="6"/>
    </row>
    <row r="7" spans="1:2" ht="30" customHeight="1">
      <c r="A7" s="351" t="s">
        <v>518</v>
      </c>
      <c r="B7" s="351"/>
    </row>
    <row r="8" spans="1:2" ht="30" customHeight="1">
      <c r="A8" s="256"/>
      <c r="B8" s="257"/>
    </row>
    <row r="9" spans="1:2" ht="30" customHeight="1">
      <c r="A9" s="352" t="s">
        <v>48</v>
      </c>
      <c r="B9" s="355" t="s">
        <v>49</v>
      </c>
    </row>
    <row r="10" spans="1:2" ht="30" customHeight="1">
      <c r="A10" s="353"/>
      <c r="B10" s="356"/>
    </row>
    <row r="11" spans="1:2" ht="30" customHeight="1">
      <c r="A11" s="354"/>
      <c r="B11" s="357"/>
    </row>
    <row r="12" spans="1:2" ht="30" customHeight="1">
      <c r="A12" s="258" t="s">
        <v>519</v>
      </c>
      <c r="B12" s="259">
        <v>8832</v>
      </c>
    </row>
    <row r="13" spans="1:2" ht="30" customHeight="1">
      <c r="A13" s="258" t="s">
        <v>520</v>
      </c>
      <c r="B13" s="259">
        <v>312</v>
      </c>
    </row>
    <row r="14" spans="1:2" ht="30" customHeight="1">
      <c r="A14" s="260" t="s">
        <v>521</v>
      </c>
      <c r="B14" s="261">
        <f>SUM(B12:B13)</f>
        <v>9144</v>
      </c>
    </row>
    <row r="15" spans="1:2" ht="30" customHeight="1">
      <c r="A15" s="258" t="s">
        <v>522</v>
      </c>
      <c r="B15" s="259">
        <v>60</v>
      </c>
    </row>
    <row r="16" spans="1:2" ht="30" customHeight="1">
      <c r="A16" s="258" t="s">
        <v>69</v>
      </c>
      <c r="B16" s="259">
        <v>60</v>
      </c>
    </row>
    <row r="17" spans="1:2" ht="30" customHeight="1">
      <c r="A17" s="258" t="s">
        <v>523</v>
      </c>
      <c r="B17" s="259">
        <v>258</v>
      </c>
    </row>
    <row r="18" spans="1:2" ht="30" customHeight="1">
      <c r="A18" s="258" t="s">
        <v>524</v>
      </c>
      <c r="B18" s="259">
        <v>420</v>
      </c>
    </row>
    <row r="19" spans="1:2" ht="30" customHeight="1">
      <c r="A19" s="262" t="s">
        <v>525</v>
      </c>
      <c r="B19" s="263">
        <f>SUM(B15:B18)</f>
        <v>798</v>
      </c>
    </row>
    <row r="20" spans="1:2" ht="30" customHeight="1">
      <c r="A20" s="260" t="s">
        <v>526</v>
      </c>
      <c r="B20" s="261">
        <f>B14+B19</f>
        <v>9942</v>
      </c>
    </row>
    <row r="21" spans="1:2" ht="30" customHeight="1">
      <c r="A21" s="258" t="s">
        <v>120</v>
      </c>
      <c r="B21" s="259">
        <v>2538</v>
      </c>
    </row>
    <row r="22" spans="1:2" ht="30" customHeight="1">
      <c r="A22" s="260" t="s">
        <v>527</v>
      </c>
      <c r="B22" s="261">
        <f>SUM(B21:B21)</f>
        <v>2538</v>
      </c>
    </row>
    <row r="23" spans="1:2" ht="30" customHeight="1">
      <c r="A23" s="258" t="s">
        <v>9</v>
      </c>
      <c r="B23" s="259">
        <v>50</v>
      </c>
    </row>
    <row r="24" spans="1:2" ht="30" customHeight="1">
      <c r="A24" s="258" t="s">
        <v>528</v>
      </c>
      <c r="B24" s="259">
        <v>40</v>
      </c>
    </row>
    <row r="25" spans="1:2" ht="30" customHeight="1">
      <c r="A25" s="258" t="s">
        <v>529</v>
      </c>
      <c r="B25" s="259">
        <v>100</v>
      </c>
    </row>
    <row r="26" spans="1:2" ht="30" customHeight="1">
      <c r="A26" s="258" t="s">
        <v>530</v>
      </c>
      <c r="B26" s="259">
        <v>650</v>
      </c>
    </row>
    <row r="27" spans="1:2" ht="30" customHeight="1">
      <c r="A27" s="258" t="s">
        <v>531</v>
      </c>
      <c r="B27" s="259">
        <v>100</v>
      </c>
    </row>
    <row r="28" spans="1:2" ht="30" customHeight="1">
      <c r="A28" s="258" t="s">
        <v>532</v>
      </c>
      <c r="B28" s="259">
        <v>80</v>
      </c>
    </row>
    <row r="29" spans="1:2" ht="30" customHeight="1">
      <c r="A29" s="258" t="s">
        <v>533</v>
      </c>
      <c r="B29" s="259">
        <v>150</v>
      </c>
    </row>
    <row r="30" spans="1:2" ht="30" customHeight="1">
      <c r="A30" s="258" t="s">
        <v>534</v>
      </c>
      <c r="B30" s="259">
        <v>30</v>
      </c>
    </row>
    <row r="31" spans="1:2" ht="30" customHeight="1">
      <c r="A31" s="258" t="s">
        <v>535</v>
      </c>
      <c r="B31" s="259">
        <v>60</v>
      </c>
    </row>
    <row r="32" spans="1:2" ht="30" customHeight="1">
      <c r="A32" s="258" t="s">
        <v>536</v>
      </c>
      <c r="B32" s="259">
        <v>100</v>
      </c>
    </row>
    <row r="33" spans="1:2" ht="30" customHeight="1">
      <c r="A33" s="260" t="s">
        <v>537</v>
      </c>
      <c r="B33" s="261">
        <f>SUM(B23:B32)</f>
        <v>1360</v>
      </c>
    </row>
    <row r="34" spans="1:2" ht="30" customHeight="1">
      <c r="A34" s="260" t="s">
        <v>538</v>
      </c>
      <c r="B34" s="261">
        <f>B20+B22+B33</f>
        <v>13840</v>
      </c>
    </row>
    <row r="35" spans="1:2" ht="30" customHeight="1">
      <c r="A35" s="182"/>
      <c r="B35" s="257"/>
    </row>
    <row r="36" spans="1:2" ht="30" customHeight="1">
      <c r="A36" s="264"/>
      <c r="B36" s="257"/>
    </row>
    <row r="37" spans="1:2" ht="30" customHeight="1">
      <c r="A37" s="264"/>
      <c r="B37" s="257"/>
    </row>
    <row r="38" spans="1:2" ht="30" customHeight="1">
      <c r="A38" s="351" t="s">
        <v>539</v>
      </c>
      <c r="B38" s="351"/>
    </row>
    <row r="39" spans="1:2" ht="30" customHeight="1">
      <c r="A39" s="256"/>
      <c r="B39" s="257"/>
    </row>
    <row r="40" spans="1:2" ht="30" customHeight="1">
      <c r="A40" s="352" t="s">
        <v>48</v>
      </c>
      <c r="B40" s="355" t="s">
        <v>49</v>
      </c>
    </row>
    <row r="41" spans="1:2" ht="30" customHeight="1">
      <c r="A41" s="353"/>
      <c r="B41" s="356"/>
    </row>
    <row r="42" spans="1:2" ht="30" customHeight="1">
      <c r="A42" s="354"/>
      <c r="B42" s="357"/>
    </row>
    <row r="43" spans="1:2" ht="30" customHeight="1">
      <c r="A43" s="258" t="s">
        <v>540</v>
      </c>
      <c r="B43" s="259">
        <v>7485</v>
      </c>
    </row>
    <row r="44" spans="1:2" ht="30" customHeight="1">
      <c r="A44" s="258" t="s">
        <v>541</v>
      </c>
      <c r="B44" s="259">
        <v>437</v>
      </c>
    </row>
    <row r="45" spans="1:2" ht="30" customHeight="1">
      <c r="A45" s="260" t="s">
        <v>521</v>
      </c>
      <c r="B45" s="261">
        <f>SUM(B43:B44)</f>
        <v>7922</v>
      </c>
    </row>
    <row r="46" spans="1:2" ht="30" customHeight="1">
      <c r="A46" s="258" t="s">
        <v>542</v>
      </c>
      <c r="B46" s="259">
        <v>100</v>
      </c>
    </row>
    <row r="47" spans="1:2" ht="30" customHeight="1">
      <c r="A47" s="258" t="s">
        <v>543</v>
      </c>
      <c r="B47" s="259">
        <v>144</v>
      </c>
    </row>
    <row r="48" spans="1:2" ht="30" customHeight="1">
      <c r="A48" s="258" t="s">
        <v>524</v>
      </c>
      <c r="B48" s="259">
        <v>250</v>
      </c>
    </row>
    <row r="49" spans="1:2" ht="30" customHeight="1">
      <c r="A49" s="258" t="s">
        <v>544</v>
      </c>
      <c r="B49" s="259">
        <v>300</v>
      </c>
    </row>
    <row r="50" spans="1:2" ht="30" customHeight="1">
      <c r="A50" s="262" t="s">
        <v>545</v>
      </c>
      <c r="B50" s="261">
        <f>SUM(B46:B49)</f>
        <v>794</v>
      </c>
    </row>
    <row r="51" spans="1:2" ht="30" customHeight="1">
      <c r="A51" s="260" t="s">
        <v>526</v>
      </c>
      <c r="B51" s="261">
        <f>B45+B50</f>
        <v>8716</v>
      </c>
    </row>
    <row r="52" spans="1:2" ht="30" customHeight="1">
      <c r="A52" s="258" t="s">
        <v>120</v>
      </c>
      <c r="B52" s="259">
        <v>2286</v>
      </c>
    </row>
    <row r="53" spans="1:2" ht="30" customHeight="1">
      <c r="A53" s="258" t="s">
        <v>546</v>
      </c>
      <c r="B53" s="259">
        <v>60</v>
      </c>
    </row>
    <row r="54" spans="1:2" ht="30" customHeight="1">
      <c r="A54" s="260" t="s">
        <v>547</v>
      </c>
      <c r="B54" s="261">
        <f>SUM(B52:B53)</f>
        <v>2346</v>
      </c>
    </row>
    <row r="55" spans="1:2" ht="30" customHeight="1">
      <c r="A55" s="258" t="s">
        <v>548</v>
      </c>
      <c r="B55" s="259">
        <v>5</v>
      </c>
    </row>
    <row r="56" spans="1:2" ht="30" customHeight="1">
      <c r="A56" s="258" t="s">
        <v>9</v>
      </c>
      <c r="B56" s="259">
        <v>100</v>
      </c>
    </row>
    <row r="57" spans="1:2" ht="30" customHeight="1">
      <c r="A57" s="258" t="s">
        <v>549</v>
      </c>
      <c r="B57" s="259">
        <v>65</v>
      </c>
    </row>
    <row r="58" spans="1:2" ht="30" customHeight="1">
      <c r="A58" s="258" t="s">
        <v>529</v>
      </c>
      <c r="B58" s="259">
        <v>75</v>
      </c>
    </row>
    <row r="59" spans="1:2" ht="30" customHeight="1">
      <c r="A59" s="258" t="s">
        <v>41</v>
      </c>
      <c r="B59" s="259">
        <v>30</v>
      </c>
    </row>
    <row r="60" spans="1:2" ht="30" customHeight="1">
      <c r="A60" s="258" t="s">
        <v>42</v>
      </c>
      <c r="B60" s="259">
        <v>25</v>
      </c>
    </row>
    <row r="61" spans="1:2" ht="30" customHeight="1">
      <c r="A61" s="258" t="s">
        <v>550</v>
      </c>
      <c r="B61" s="259">
        <v>10</v>
      </c>
    </row>
    <row r="62" spans="1:2" ht="30" customHeight="1">
      <c r="A62" s="258" t="s">
        <v>551</v>
      </c>
      <c r="B62" s="259">
        <v>150</v>
      </c>
    </row>
    <row r="63" spans="1:2" ht="30" customHeight="1">
      <c r="A63" s="258" t="s">
        <v>105</v>
      </c>
      <c r="B63" s="259">
        <v>800</v>
      </c>
    </row>
    <row r="64" spans="1:2" ht="30" customHeight="1">
      <c r="A64" s="258" t="s">
        <v>54</v>
      </c>
      <c r="B64" s="259">
        <v>350</v>
      </c>
    </row>
    <row r="65" spans="1:2" ht="30" customHeight="1">
      <c r="A65" s="258" t="s">
        <v>552</v>
      </c>
      <c r="B65" s="259">
        <v>75</v>
      </c>
    </row>
    <row r="66" spans="1:2" ht="30" customHeight="1">
      <c r="A66" s="258" t="s">
        <v>553</v>
      </c>
      <c r="B66" s="259">
        <v>400</v>
      </c>
    </row>
    <row r="67" spans="1:2" ht="30" customHeight="1">
      <c r="A67" s="258" t="s">
        <v>554</v>
      </c>
      <c r="B67" s="259">
        <v>150</v>
      </c>
    </row>
    <row r="68" spans="1:2" ht="30" customHeight="1">
      <c r="A68" s="258" t="s">
        <v>109</v>
      </c>
      <c r="B68" s="259">
        <v>150</v>
      </c>
    </row>
    <row r="69" spans="1:2" ht="30" customHeight="1">
      <c r="A69" s="258" t="s">
        <v>555</v>
      </c>
      <c r="B69" s="259">
        <v>750</v>
      </c>
    </row>
    <row r="70" spans="1:2" ht="30" customHeight="1">
      <c r="A70" s="258" t="s">
        <v>556</v>
      </c>
      <c r="B70" s="259">
        <v>50</v>
      </c>
    </row>
    <row r="71" spans="1:2" ht="30" customHeight="1">
      <c r="A71" s="258" t="s">
        <v>557</v>
      </c>
      <c r="B71" s="259">
        <v>775</v>
      </c>
    </row>
    <row r="72" spans="1:2" ht="30" customHeight="1">
      <c r="A72" s="258" t="s">
        <v>534</v>
      </c>
      <c r="B72" s="259">
        <v>100</v>
      </c>
    </row>
    <row r="73" spans="1:2" ht="30" customHeight="1">
      <c r="A73" s="258" t="s">
        <v>558</v>
      </c>
      <c r="B73" s="259">
        <v>75</v>
      </c>
    </row>
    <row r="74" spans="1:2" ht="30" customHeight="1">
      <c r="A74" s="258" t="s">
        <v>453</v>
      </c>
      <c r="B74" s="259">
        <v>50</v>
      </c>
    </row>
    <row r="75" spans="1:2" ht="30" customHeight="1">
      <c r="A75" s="258" t="s">
        <v>559</v>
      </c>
      <c r="B75" s="259">
        <v>50</v>
      </c>
    </row>
    <row r="76" spans="1:2" ht="30" customHeight="1">
      <c r="A76" s="258" t="s">
        <v>560</v>
      </c>
      <c r="B76" s="259">
        <v>150</v>
      </c>
    </row>
    <row r="77" spans="1:2" ht="30" customHeight="1">
      <c r="A77" s="258" t="s">
        <v>561</v>
      </c>
      <c r="B77" s="259">
        <v>50</v>
      </c>
    </row>
    <row r="78" spans="1:2" ht="30" customHeight="1">
      <c r="A78" s="258" t="s">
        <v>535</v>
      </c>
      <c r="B78" s="259">
        <v>40</v>
      </c>
    </row>
    <row r="79" spans="1:2" ht="30" customHeight="1">
      <c r="A79" s="260" t="s">
        <v>562</v>
      </c>
      <c r="B79" s="261">
        <f>SUM(B55:B78)</f>
        <v>4475</v>
      </c>
    </row>
    <row r="80" spans="1:2" ht="30" customHeight="1">
      <c r="A80" s="260" t="s">
        <v>563</v>
      </c>
      <c r="B80" s="261">
        <v>790</v>
      </c>
    </row>
    <row r="81" spans="1:2" ht="30" customHeight="1">
      <c r="A81" s="260" t="s">
        <v>564</v>
      </c>
      <c r="B81" s="261">
        <f>B51+B54+B79+B80</f>
        <v>16327</v>
      </c>
    </row>
    <row r="82" spans="1:2" ht="30" customHeight="1">
      <c r="A82" s="264"/>
      <c r="B82" s="257"/>
    </row>
    <row r="83" spans="1:2" ht="30" customHeight="1">
      <c r="A83" s="264"/>
      <c r="B83" s="257"/>
    </row>
    <row r="84" spans="1:2" ht="30" customHeight="1">
      <c r="A84" s="264"/>
      <c r="B84" s="257"/>
    </row>
    <row r="85" spans="1:2" ht="30" customHeight="1">
      <c r="A85" s="351" t="s">
        <v>565</v>
      </c>
      <c r="B85" s="351"/>
    </row>
    <row r="86" spans="1:2" ht="30" customHeight="1">
      <c r="A86" s="256"/>
      <c r="B86" s="257"/>
    </row>
    <row r="87" spans="1:2" ht="30" customHeight="1">
      <c r="A87" s="352" t="s">
        <v>48</v>
      </c>
      <c r="B87" s="355" t="s">
        <v>49</v>
      </c>
    </row>
    <row r="88" spans="1:2" ht="30" customHeight="1">
      <c r="A88" s="353"/>
      <c r="B88" s="356"/>
    </row>
    <row r="89" spans="1:2" ht="30" customHeight="1">
      <c r="A89" s="354"/>
      <c r="B89" s="357"/>
    </row>
    <row r="90" spans="1:2" ht="30" customHeight="1">
      <c r="A90" s="258" t="s">
        <v>566</v>
      </c>
      <c r="B90" s="259">
        <v>14183</v>
      </c>
    </row>
    <row r="91" spans="1:2" ht="30" customHeight="1">
      <c r="A91" s="258" t="s">
        <v>567</v>
      </c>
      <c r="B91" s="259">
        <v>552</v>
      </c>
    </row>
    <row r="92" spans="1:2" ht="30" customHeight="1">
      <c r="A92" s="258" t="s">
        <v>541</v>
      </c>
      <c r="B92" s="259">
        <v>401</v>
      </c>
    </row>
    <row r="93" spans="1:2" ht="30" customHeight="1">
      <c r="A93" s="258" t="s">
        <v>568</v>
      </c>
      <c r="B93" s="259">
        <v>745</v>
      </c>
    </row>
    <row r="94" spans="1:2" ht="30" customHeight="1">
      <c r="A94" s="260" t="s">
        <v>521</v>
      </c>
      <c r="B94" s="261">
        <f>SUM(B90:B93)</f>
        <v>15881</v>
      </c>
    </row>
    <row r="95" spans="1:2" ht="30" customHeight="1">
      <c r="A95" s="258" t="s">
        <v>542</v>
      </c>
      <c r="B95" s="259">
        <v>200</v>
      </c>
    </row>
    <row r="96" spans="1:2" ht="30" customHeight="1">
      <c r="A96" s="258" t="s">
        <v>543</v>
      </c>
      <c r="B96" s="259">
        <v>543</v>
      </c>
    </row>
    <row r="97" spans="1:2" ht="30" customHeight="1">
      <c r="A97" s="258" t="s">
        <v>524</v>
      </c>
      <c r="B97" s="259">
        <v>850</v>
      </c>
    </row>
    <row r="98" spans="1:2" ht="30" customHeight="1">
      <c r="A98" s="258" t="s">
        <v>569</v>
      </c>
      <c r="B98" s="259">
        <v>326</v>
      </c>
    </row>
    <row r="99" spans="1:2" ht="30" customHeight="1">
      <c r="A99" s="258" t="s">
        <v>544</v>
      </c>
      <c r="B99" s="259">
        <v>600</v>
      </c>
    </row>
    <row r="100" spans="1:2" ht="30" customHeight="1">
      <c r="A100" s="258" t="s">
        <v>570</v>
      </c>
      <c r="B100" s="259">
        <v>250</v>
      </c>
    </row>
    <row r="101" spans="1:2" ht="30" customHeight="1">
      <c r="A101" s="262" t="s">
        <v>545</v>
      </c>
      <c r="B101" s="261">
        <f>SUM(B95:B100)</f>
        <v>2769</v>
      </c>
    </row>
    <row r="102" spans="1:2" ht="30" customHeight="1">
      <c r="A102" s="260" t="s">
        <v>526</v>
      </c>
      <c r="B102" s="261">
        <f>B94+B101</f>
        <v>18650</v>
      </c>
    </row>
    <row r="103" spans="1:2" ht="30" customHeight="1">
      <c r="A103" s="258" t="s">
        <v>120</v>
      </c>
      <c r="B103" s="259">
        <v>4807</v>
      </c>
    </row>
    <row r="104" spans="1:2" ht="30" customHeight="1">
      <c r="A104" s="260" t="s">
        <v>547</v>
      </c>
      <c r="B104" s="261">
        <f>SUM(B103:B103)</f>
        <v>4807</v>
      </c>
    </row>
    <row r="105" spans="1:2" ht="30" customHeight="1">
      <c r="A105" s="258" t="s">
        <v>548</v>
      </c>
      <c r="B105" s="259">
        <v>5</v>
      </c>
    </row>
    <row r="106" spans="1:2" ht="30" customHeight="1">
      <c r="A106" s="258" t="s">
        <v>9</v>
      </c>
      <c r="B106" s="259">
        <v>100</v>
      </c>
    </row>
    <row r="107" spans="1:2" ht="30" customHeight="1">
      <c r="A107" s="258" t="s">
        <v>549</v>
      </c>
      <c r="B107" s="259">
        <v>65</v>
      </c>
    </row>
    <row r="108" spans="1:2" ht="30" customHeight="1">
      <c r="A108" s="258" t="s">
        <v>529</v>
      </c>
      <c r="B108" s="259">
        <v>75</v>
      </c>
    </row>
    <row r="109" spans="1:2" ht="30" customHeight="1">
      <c r="A109" s="258" t="s">
        <v>41</v>
      </c>
      <c r="B109" s="259">
        <v>50</v>
      </c>
    </row>
    <row r="110" spans="1:2" ht="30" customHeight="1">
      <c r="A110" s="258" t="s">
        <v>42</v>
      </c>
      <c r="B110" s="259">
        <v>25</v>
      </c>
    </row>
    <row r="111" spans="1:2" ht="30" customHeight="1">
      <c r="A111" s="258" t="s">
        <v>550</v>
      </c>
      <c r="B111" s="259">
        <v>10</v>
      </c>
    </row>
    <row r="112" spans="1:2" ht="30" customHeight="1">
      <c r="A112" s="258" t="s">
        <v>551</v>
      </c>
      <c r="B112" s="259">
        <v>150</v>
      </c>
    </row>
    <row r="113" spans="1:2" ht="30" customHeight="1">
      <c r="A113" s="258" t="s">
        <v>105</v>
      </c>
      <c r="B113" s="259">
        <v>800</v>
      </c>
    </row>
    <row r="114" spans="1:2" ht="30" customHeight="1">
      <c r="A114" s="258" t="s">
        <v>54</v>
      </c>
      <c r="B114" s="259">
        <v>350</v>
      </c>
    </row>
    <row r="115" spans="1:2" ht="30" customHeight="1">
      <c r="A115" s="258" t="s">
        <v>552</v>
      </c>
      <c r="B115" s="259">
        <v>75</v>
      </c>
    </row>
    <row r="116" spans="1:2" ht="30" customHeight="1">
      <c r="A116" s="258" t="s">
        <v>553</v>
      </c>
      <c r="B116" s="259">
        <v>200</v>
      </c>
    </row>
    <row r="117" spans="1:2" ht="30" customHeight="1">
      <c r="A117" s="258" t="s">
        <v>554</v>
      </c>
      <c r="B117" s="259">
        <v>100</v>
      </c>
    </row>
    <row r="118" spans="1:2" ht="30" customHeight="1">
      <c r="A118" s="258" t="s">
        <v>109</v>
      </c>
      <c r="B118" s="259">
        <v>450</v>
      </c>
    </row>
    <row r="119" spans="1:2" ht="30" customHeight="1">
      <c r="A119" s="258" t="s">
        <v>571</v>
      </c>
      <c r="B119" s="259">
        <v>200</v>
      </c>
    </row>
    <row r="120" spans="1:2" ht="30" customHeight="1">
      <c r="A120" s="258" t="s">
        <v>572</v>
      </c>
      <c r="B120" s="259">
        <v>750</v>
      </c>
    </row>
    <row r="121" spans="1:2" ht="30" customHeight="1">
      <c r="A121" s="258" t="s">
        <v>573</v>
      </c>
      <c r="B121" s="259">
        <v>50</v>
      </c>
    </row>
    <row r="122" spans="1:2" ht="30" customHeight="1">
      <c r="A122" s="258" t="s">
        <v>557</v>
      </c>
      <c r="B122" s="259">
        <v>775</v>
      </c>
    </row>
    <row r="123" spans="1:2" ht="30" customHeight="1">
      <c r="A123" s="258" t="s">
        <v>534</v>
      </c>
      <c r="B123" s="259">
        <v>100</v>
      </c>
    </row>
    <row r="124" spans="1:2" ht="30" customHeight="1">
      <c r="A124" s="258" t="s">
        <v>558</v>
      </c>
      <c r="B124" s="259">
        <v>75</v>
      </c>
    </row>
    <row r="125" spans="1:2" ht="30" customHeight="1">
      <c r="A125" s="258" t="s">
        <v>453</v>
      </c>
      <c r="B125" s="259">
        <v>50</v>
      </c>
    </row>
    <row r="126" spans="1:2" ht="30" customHeight="1">
      <c r="A126" s="258" t="s">
        <v>559</v>
      </c>
      <c r="B126" s="259">
        <v>50</v>
      </c>
    </row>
    <row r="127" spans="1:2" ht="30" customHeight="1">
      <c r="A127" s="258" t="s">
        <v>560</v>
      </c>
      <c r="B127" s="259">
        <v>150</v>
      </c>
    </row>
    <row r="128" spans="1:2" ht="30" customHeight="1">
      <c r="A128" s="258" t="s">
        <v>535</v>
      </c>
      <c r="B128" s="259">
        <v>80</v>
      </c>
    </row>
    <row r="129" spans="1:2" ht="30" customHeight="1">
      <c r="A129" s="260" t="s">
        <v>563</v>
      </c>
      <c r="B129" s="261">
        <v>957</v>
      </c>
    </row>
    <row r="130" spans="1:2" ht="30" customHeight="1">
      <c r="A130" s="260" t="s">
        <v>562</v>
      </c>
      <c r="B130" s="261">
        <f>SUM(B105:B129)</f>
        <v>5692</v>
      </c>
    </row>
    <row r="131" spans="1:2" ht="30" customHeight="1">
      <c r="A131" s="265" t="s">
        <v>574</v>
      </c>
      <c r="B131" s="189">
        <v>4000</v>
      </c>
    </row>
    <row r="132" spans="1:2" ht="30" customHeight="1">
      <c r="A132" s="260" t="s">
        <v>564</v>
      </c>
      <c r="B132" s="261">
        <f>SUM(B102+B104+B130+B131)</f>
        <v>33149</v>
      </c>
    </row>
    <row r="133" spans="1:2" ht="30" customHeight="1">
      <c r="A133" s="264"/>
      <c r="B133" s="266"/>
    </row>
    <row r="134" spans="1:2" ht="30" customHeight="1">
      <c r="A134" s="264"/>
      <c r="B134" s="257"/>
    </row>
    <row r="135" spans="1:2" ht="30" customHeight="1">
      <c r="A135" s="351" t="s">
        <v>575</v>
      </c>
      <c r="B135" s="351"/>
    </row>
    <row r="136" spans="1:2" ht="30" customHeight="1">
      <c r="A136" s="256"/>
      <c r="B136" s="257"/>
    </row>
    <row r="137" spans="1:2" ht="30" customHeight="1">
      <c r="A137" s="352" t="s">
        <v>48</v>
      </c>
      <c r="B137" s="267"/>
    </row>
    <row r="138" spans="1:2" ht="30" customHeight="1">
      <c r="A138" s="353"/>
      <c r="B138" s="268"/>
    </row>
    <row r="139" spans="1:2" ht="30" customHeight="1">
      <c r="A139" s="354"/>
      <c r="B139" s="267" t="s">
        <v>49</v>
      </c>
    </row>
    <row r="140" spans="1:2" ht="30" customHeight="1">
      <c r="A140" s="258" t="s">
        <v>576</v>
      </c>
      <c r="B140" s="259">
        <v>1680</v>
      </c>
    </row>
    <row r="141" spans="1:2" ht="30" customHeight="1">
      <c r="A141" s="258" t="s">
        <v>577</v>
      </c>
      <c r="B141" s="259">
        <v>100</v>
      </c>
    </row>
    <row r="142" spans="1:2" ht="30" customHeight="1">
      <c r="A142" s="260" t="s">
        <v>4</v>
      </c>
      <c r="B142" s="261">
        <f>SUM(B140:B141)</f>
        <v>1780</v>
      </c>
    </row>
    <row r="143" spans="1:2" ht="30" customHeight="1">
      <c r="A143" s="258" t="s">
        <v>69</v>
      </c>
      <c r="B143" s="259">
        <v>30</v>
      </c>
    </row>
    <row r="144" spans="1:2" ht="30" customHeight="1">
      <c r="A144" s="258" t="s">
        <v>120</v>
      </c>
      <c r="B144" s="259">
        <v>447</v>
      </c>
    </row>
    <row r="145" spans="1:2" ht="30" customHeight="1">
      <c r="A145" s="260" t="s">
        <v>8</v>
      </c>
      <c r="B145" s="261">
        <f>SUM(B144:B144)</f>
        <v>447</v>
      </c>
    </row>
    <row r="146" spans="1:2" ht="30" customHeight="1">
      <c r="A146" s="258" t="s">
        <v>535</v>
      </c>
      <c r="B146" s="259">
        <v>10</v>
      </c>
    </row>
    <row r="147" spans="1:2" ht="30" customHeight="1">
      <c r="A147" s="260" t="s">
        <v>46</v>
      </c>
      <c r="B147" s="261">
        <f>SUM(B146:B146)</f>
        <v>10</v>
      </c>
    </row>
    <row r="148" spans="1:2" ht="30" customHeight="1">
      <c r="A148" s="260" t="s">
        <v>35</v>
      </c>
      <c r="B148" s="261">
        <f>B142+B145+B147</f>
        <v>2237</v>
      </c>
    </row>
    <row r="149" spans="1:2" ht="30" customHeight="1">
      <c r="A149" s="264"/>
      <c r="B149" s="257"/>
    </row>
    <row r="150" spans="1:2" ht="30" customHeight="1">
      <c r="A150" s="351" t="s">
        <v>578</v>
      </c>
      <c r="B150" s="351"/>
    </row>
    <row r="151" spans="1:2" ht="30" customHeight="1">
      <c r="A151" s="256"/>
      <c r="B151" s="257"/>
    </row>
    <row r="152" spans="1:2" ht="30" customHeight="1">
      <c r="A152" s="352" t="s">
        <v>48</v>
      </c>
      <c r="B152" s="267"/>
    </row>
    <row r="153" spans="1:2" ht="30" customHeight="1">
      <c r="A153" s="353"/>
      <c r="B153" s="268"/>
    </row>
    <row r="154" spans="1:2" ht="30" customHeight="1">
      <c r="A154" s="354"/>
      <c r="B154" s="267" t="s">
        <v>49</v>
      </c>
    </row>
    <row r="155" spans="1:2" ht="30" customHeight="1">
      <c r="A155" s="258" t="s">
        <v>579</v>
      </c>
      <c r="B155" s="259">
        <v>1852</v>
      </c>
    </row>
    <row r="156" spans="1:2" ht="30" customHeight="1">
      <c r="A156" s="258" t="s">
        <v>542</v>
      </c>
      <c r="B156" s="259">
        <v>50</v>
      </c>
    </row>
    <row r="157" spans="1:2" ht="30" customHeight="1">
      <c r="A157" s="258" t="s">
        <v>580</v>
      </c>
      <c r="B157" s="259">
        <v>100</v>
      </c>
    </row>
    <row r="158" spans="1:2" ht="30" customHeight="1">
      <c r="A158" s="258" t="s">
        <v>69</v>
      </c>
      <c r="B158" s="259">
        <v>30</v>
      </c>
    </row>
    <row r="159" spans="1:2" ht="30" customHeight="1">
      <c r="A159" s="260" t="s">
        <v>4</v>
      </c>
      <c r="B159" s="261">
        <f>SUM(B155:B158)</f>
        <v>2032</v>
      </c>
    </row>
    <row r="160" spans="1:2" ht="30" customHeight="1">
      <c r="A160" s="258" t="s">
        <v>120</v>
      </c>
      <c r="B160" s="259">
        <v>527</v>
      </c>
    </row>
    <row r="161" spans="1:2" ht="30" customHeight="1">
      <c r="A161" s="260" t="s">
        <v>8</v>
      </c>
      <c r="B161" s="261">
        <f>SUM(B160:B160)</f>
        <v>527</v>
      </c>
    </row>
    <row r="162" spans="1:2" ht="30" customHeight="1">
      <c r="A162" s="258" t="s">
        <v>535</v>
      </c>
      <c r="B162" s="259">
        <v>10</v>
      </c>
    </row>
    <row r="163" spans="1:2" ht="30" customHeight="1">
      <c r="A163" s="260" t="s">
        <v>46</v>
      </c>
      <c r="B163" s="261">
        <f>SUM(B162:B162)</f>
        <v>10</v>
      </c>
    </row>
    <row r="164" spans="1:2" ht="30" customHeight="1">
      <c r="A164" s="260" t="s">
        <v>35</v>
      </c>
      <c r="B164" s="261">
        <f>B159+B161+B163</f>
        <v>2569</v>
      </c>
    </row>
    <row r="165" spans="1:2" ht="30" customHeight="1">
      <c r="A165" s="264"/>
      <c r="B165" s="257"/>
    </row>
    <row r="166" spans="1:2" ht="30" customHeight="1">
      <c r="A166" s="358" t="s">
        <v>581</v>
      </c>
      <c r="B166" s="358"/>
    </row>
    <row r="167" spans="1:2" ht="30" customHeight="1">
      <c r="A167" s="269"/>
      <c r="B167" s="270"/>
    </row>
    <row r="168" spans="1:2" ht="30" customHeight="1">
      <c r="A168" s="359" t="s">
        <v>48</v>
      </c>
      <c r="B168" s="361" t="s">
        <v>49</v>
      </c>
    </row>
    <row r="169" spans="1:2" ht="30" customHeight="1">
      <c r="A169" s="360"/>
      <c r="B169" s="361"/>
    </row>
    <row r="170" spans="1:2" ht="30" customHeight="1">
      <c r="A170" s="360"/>
      <c r="B170" s="346"/>
    </row>
    <row r="171" spans="1:2" ht="30" customHeight="1">
      <c r="A171" s="232" t="s">
        <v>582</v>
      </c>
      <c r="B171" s="271">
        <v>3206</v>
      </c>
    </row>
    <row r="172" spans="1:2" ht="30" customHeight="1">
      <c r="A172" s="272" t="s">
        <v>35</v>
      </c>
      <c r="B172" s="273">
        <f>SUM(B171:B171)</f>
        <v>3206</v>
      </c>
    </row>
    <row r="174" spans="1:2" ht="30" customHeight="1">
      <c r="A174" s="362" t="s">
        <v>583</v>
      </c>
      <c r="B174" s="362"/>
    </row>
    <row r="175" spans="1:2" ht="30" customHeight="1">
      <c r="A175" s="269"/>
      <c r="B175" s="270"/>
    </row>
    <row r="176" spans="1:2" ht="30" customHeight="1">
      <c r="A176" s="363" t="s">
        <v>48</v>
      </c>
      <c r="B176" s="361" t="s">
        <v>49</v>
      </c>
    </row>
    <row r="177" spans="1:2" ht="30" customHeight="1">
      <c r="A177" s="364"/>
      <c r="B177" s="361"/>
    </row>
    <row r="178" spans="1:2" ht="30" customHeight="1">
      <c r="A178" s="364"/>
      <c r="B178" s="361"/>
    </row>
    <row r="179" spans="1:2" ht="30" customHeight="1">
      <c r="A179" s="232" t="s">
        <v>584</v>
      </c>
      <c r="B179" s="271">
        <v>5383</v>
      </c>
    </row>
    <row r="180" spans="1:2" ht="30" customHeight="1">
      <c r="A180" s="232" t="s">
        <v>585</v>
      </c>
      <c r="B180" s="271">
        <v>5489</v>
      </c>
    </row>
    <row r="181" spans="1:2" ht="30" customHeight="1">
      <c r="A181" s="232" t="s">
        <v>586</v>
      </c>
      <c r="B181" s="271">
        <v>105</v>
      </c>
    </row>
    <row r="182" spans="1:2" ht="30" customHeight="1">
      <c r="A182" s="232" t="s">
        <v>587</v>
      </c>
      <c r="B182" s="271">
        <v>727</v>
      </c>
    </row>
    <row r="183" spans="1:2" ht="30" customHeight="1">
      <c r="A183" s="272" t="s">
        <v>35</v>
      </c>
      <c r="B183" s="273">
        <f>SUM(B179:B182)</f>
        <v>11704</v>
      </c>
    </row>
    <row r="185" spans="1:2" ht="30" customHeight="1">
      <c r="A185" s="362" t="s">
        <v>588</v>
      </c>
      <c r="B185" s="362"/>
    </row>
    <row r="186" spans="1:2" ht="30" customHeight="1">
      <c r="A186" s="269"/>
      <c r="B186" s="270"/>
    </row>
    <row r="187" spans="1:2" ht="30" customHeight="1">
      <c r="A187" s="359" t="s">
        <v>48</v>
      </c>
      <c r="B187" s="361" t="s">
        <v>49</v>
      </c>
    </row>
    <row r="188" spans="1:2" ht="30" customHeight="1">
      <c r="A188" s="360"/>
      <c r="B188" s="361"/>
    </row>
    <row r="189" spans="1:2" ht="30" customHeight="1">
      <c r="A189" s="360"/>
      <c r="B189" s="346"/>
    </row>
    <row r="190" spans="1:2" ht="30" customHeight="1">
      <c r="A190" s="232" t="s">
        <v>589</v>
      </c>
      <c r="B190" s="271">
        <v>216</v>
      </c>
    </row>
    <row r="191" spans="1:2" ht="30" customHeight="1">
      <c r="A191" s="274" t="s">
        <v>82</v>
      </c>
      <c r="B191" s="273">
        <f>SUM(B190:B190)</f>
        <v>216</v>
      </c>
    </row>
    <row r="193" spans="1:2" ht="30" customHeight="1">
      <c r="A193" s="218" t="s">
        <v>590</v>
      </c>
      <c r="B193" s="275"/>
    </row>
    <row r="194" spans="1:2" ht="30" customHeight="1">
      <c r="A194" s="276" t="s">
        <v>518</v>
      </c>
      <c r="B194" s="273">
        <f>B34</f>
        <v>13840</v>
      </c>
    </row>
    <row r="195" spans="1:2" ht="30" customHeight="1">
      <c r="A195" s="276" t="s">
        <v>591</v>
      </c>
      <c r="B195" s="273">
        <f>B81</f>
        <v>16327</v>
      </c>
    </row>
    <row r="196" spans="1:2" ht="30" customHeight="1">
      <c r="A196" s="276" t="s">
        <v>565</v>
      </c>
      <c r="B196" s="273">
        <f>B132</f>
        <v>33149</v>
      </c>
    </row>
    <row r="197" spans="1:2" ht="30" customHeight="1">
      <c r="A197" s="276" t="s">
        <v>575</v>
      </c>
      <c r="B197" s="273">
        <f>B148</f>
        <v>2237</v>
      </c>
    </row>
    <row r="198" spans="1:2" ht="30" customHeight="1">
      <c r="A198" s="276" t="s">
        <v>578</v>
      </c>
      <c r="B198" s="273">
        <f>B164</f>
        <v>2569</v>
      </c>
    </row>
    <row r="199" spans="1:2" ht="30" customHeight="1">
      <c r="A199" s="276" t="s">
        <v>592</v>
      </c>
      <c r="B199" s="273">
        <f>B172</f>
        <v>3206</v>
      </c>
    </row>
    <row r="200" spans="1:2" ht="30" customHeight="1">
      <c r="A200" s="277" t="s">
        <v>593</v>
      </c>
      <c r="B200" s="278">
        <f>B183</f>
        <v>11704</v>
      </c>
    </row>
    <row r="201" spans="1:2" ht="30" customHeight="1">
      <c r="A201" s="277" t="s">
        <v>594</v>
      </c>
      <c r="B201" s="278">
        <f>B191</f>
        <v>216</v>
      </c>
    </row>
    <row r="202" spans="1:2" ht="30" customHeight="1">
      <c r="A202" s="63" t="s">
        <v>52</v>
      </c>
      <c r="B202" s="144">
        <f>SUM(B194:B201)</f>
        <v>83248</v>
      </c>
    </row>
  </sheetData>
  <mergeCells count="22">
    <mergeCell ref="A176:A178"/>
    <mergeCell ref="B176:B178"/>
    <mergeCell ref="A185:B185"/>
    <mergeCell ref="A187:A189"/>
    <mergeCell ref="B187:B189"/>
    <mergeCell ref="A166:B166"/>
    <mergeCell ref="A168:A170"/>
    <mergeCell ref="B168:B170"/>
    <mergeCell ref="A174:B174"/>
    <mergeCell ref="A135:B135"/>
    <mergeCell ref="A137:A139"/>
    <mergeCell ref="A150:B150"/>
    <mergeCell ref="A152:A154"/>
    <mergeCell ref="A40:A42"/>
    <mergeCell ref="B40:B42"/>
    <mergeCell ref="A85:B85"/>
    <mergeCell ref="A87:A89"/>
    <mergeCell ref="B87:B89"/>
    <mergeCell ref="A7:B7"/>
    <mergeCell ref="A9:A11"/>
    <mergeCell ref="B9:B11"/>
    <mergeCell ref="A38:B38"/>
  </mergeCells>
  <printOptions/>
  <pageMargins left="0.75" right="0.75" top="1" bottom="1" header="0.5" footer="0.5"/>
  <pageSetup horizontalDpi="600" verticalDpi="600" orientation="portrait" paperSize="9" scale="47" r:id="rId1"/>
  <rowBreaks count="3" manualBreakCount="3">
    <brk id="35" max="255" man="1"/>
    <brk id="82" max="255" man="1"/>
    <brk id="1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7" sqref="E7"/>
    </sheetView>
  </sheetViews>
  <sheetFormatPr defaultColWidth="9.140625" defaultRowHeight="21" customHeight="1"/>
  <cols>
    <col min="2" max="2" width="42.57421875" style="0" customWidth="1"/>
    <col min="3" max="3" width="16.8515625" style="0" customWidth="1"/>
  </cols>
  <sheetData>
    <row r="1" ht="21" customHeight="1">
      <c r="C1" t="s">
        <v>596</v>
      </c>
    </row>
    <row r="2" spans="2:3" ht="21" customHeight="1">
      <c r="B2" s="365" t="s">
        <v>460</v>
      </c>
      <c r="C2" s="310"/>
    </row>
    <row r="3" spans="2:3" ht="21" customHeight="1">
      <c r="B3" s="365" t="s">
        <v>461</v>
      </c>
      <c r="C3" s="310"/>
    </row>
    <row r="4" spans="2:3" ht="21" customHeight="1">
      <c r="B4" s="245"/>
      <c r="C4" s="221"/>
    </row>
    <row r="5" spans="2:3" ht="21" customHeight="1">
      <c r="B5" s="245"/>
      <c r="C5" s="246" t="s">
        <v>301</v>
      </c>
    </row>
    <row r="6" spans="1:3" ht="21" customHeight="1">
      <c r="A6" s="218">
        <v>1</v>
      </c>
      <c r="B6" s="218" t="s">
        <v>462</v>
      </c>
      <c r="C6" s="218">
        <f>SUM(C8:C31)</f>
        <v>46855</v>
      </c>
    </row>
    <row r="7" spans="1:2" ht="21" customHeight="1">
      <c r="A7" s="247"/>
      <c r="B7" s="247"/>
    </row>
    <row r="8" spans="1:3" ht="21" customHeight="1">
      <c r="A8" s="248" t="s">
        <v>164</v>
      </c>
      <c r="B8" s="167" t="s">
        <v>463</v>
      </c>
      <c r="C8" s="167">
        <v>5953</v>
      </c>
    </row>
    <row r="9" spans="1:3" ht="21" customHeight="1">
      <c r="A9" s="248" t="s">
        <v>166</v>
      </c>
      <c r="B9" s="167" t="s">
        <v>464</v>
      </c>
      <c r="C9" s="167">
        <v>2507</v>
      </c>
    </row>
    <row r="10" spans="1:3" ht="21" customHeight="1">
      <c r="A10" s="248" t="s">
        <v>465</v>
      </c>
      <c r="B10" s="167" t="s">
        <v>466</v>
      </c>
      <c r="C10" s="167">
        <v>2977</v>
      </c>
    </row>
    <row r="11" spans="1:3" ht="21" customHeight="1">
      <c r="A11" s="248" t="s">
        <v>467</v>
      </c>
      <c r="B11" s="167" t="s">
        <v>468</v>
      </c>
      <c r="C11" s="167">
        <v>1253</v>
      </c>
    </row>
    <row r="12" spans="1:3" ht="21" customHeight="1">
      <c r="A12" s="248" t="s">
        <v>469</v>
      </c>
      <c r="B12" s="167" t="s">
        <v>470</v>
      </c>
      <c r="C12" s="167">
        <v>1880</v>
      </c>
    </row>
    <row r="13" spans="1:3" ht="21" customHeight="1">
      <c r="A13" s="248" t="s">
        <v>471</v>
      </c>
      <c r="B13" s="167" t="s">
        <v>472</v>
      </c>
      <c r="C13" s="167">
        <v>4073</v>
      </c>
    </row>
    <row r="14" spans="1:3" ht="21" customHeight="1">
      <c r="A14" s="248" t="s">
        <v>473</v>
      </c>
      <c r="B14" s="167" t="s">
        <v>474</v>
      </c>
      <c r="C14" s="167">
        <v>5013</v>
      </c>
    </row>
    <row r="15" spans="1:3" ht="21" customHeight="1">
      <c r="A15" s="248" t="s">
        <v>475</v>
      </c>
      <c r="B15" s="167" t="s">
        <v>476</v>
      </c>
      <c r="C15" s="167">
        <v>1410</v>
      </c>
    </row>
    <row r="16" spans="1:3" ht="21" customHeight="1">
      <c r="A16" s="248" t="s">
        <v>477</v>
      </c>
      <c r="B16" s="167" t="s">
        <v>478</v>
      </c>
      <c r="C16" s="167">
        <v>940</v>
      </c>
    </row>
    <row r="17" spans="1:3" ht="21" customHeight="1">
      <c r="A17" s="248" t="s">
        <v>479</v>
      </c>
      <c r="B17" s="167" t="s">
        <v>480</v>
      </c>
      <c r="C17" s="167">
        <v>705</v>
      </c>
    </row>
    <row r="18" spans="1:3" ht="21" customHeight="1">
      <c r="A18" s="248" t="s">
        <v>481</v>
      </c>
      <c r="B18" s="167" t="s">
        <v>482</v>
      </c>
      <c r="C18" s="167">
        <v>2193</v>
      </c>
    </row>
    <row r="19" spans="1:3" ht="21" customHeight="1">
      <c r="A19" s="248" t="s">
        <v>483</v>
      </c>
      <c r="B19" s="167" t="s">
        <v>484</v>
      </c>
      <c r="C19" s="167">
        <v>2272</v>
      </c>
    </row>
    <row r="20" spans="1:3" ht="21" customHeight="1">
      <c r="A20" s="248" t="s">
        <v>485</v>
      </c>
      <c r="B20" s="167" t="s">
        <v>486</v>
      </c>
      <c r="C20" s="167">
        <v>1880</v>
      </c>
    </row>
    <row r="21" spans="1:3" ht="21" customHeight="1">
      <c r="A21" s="248" t="s">
        <v>487</v>
      </c>
      <c r="B21" s="167" t="s">
        <v>488</v>
      </c>
      <c r="C21" s="167">
        <v>-149</v>
      </c>
    </row>
    <row r="22" spans="1:3" ht="21" customHeight="1">
      <c r="A22" s="248" t="s">
        <v>489</v>
      </c>
      <c r="B22" s="167" t="s">
        <v>490</v>
      </c>
      <c r="C22" s="167">
        <v>597</v>
      </c>
    </row>
    <row r="23" spans="1:3" ht="21" customHeight="1">
      <c r="A23" s="248" t="s">
        <v>491</v>
      </c>
      <c r="B23" s="167" t="s">
        <v>492</v>
      </c>
      <c r="C23" s="167">
        <v>239</v>
      </c>
    </row>
    <row r="24" spans="1:3" ht="21" customHeight="1">
      <c r="A24" s="248" t="s">
        <v>493</v>
      </c>
      <c r="B24" s="167" t="s">
        <v>494</v>
      </c>
      <c r="C24" s="167">
        <v>941</v>
      </c>
    </row>
    <row r="25" spans="1:3" ht="21" customHeight="1">
      <c r="A25" s="248" t="s">
        <v>495</v>
      </c>
      <c r="B25" s="167" t="s">
        <v>496</v>
      </c>
      <c r="C25" s="167">
        <v>314</v>
      </c>
    </row>
    <row r="26" spans="1:3" ht="21" customHeight="1">
      <c r="A26" s="248" t="s">
        <v>497</v>
      </c>
      <c r="B26" s="167" t="s">
        <v>498</v>
      </c>
      <c r="C26" s="167">
        <v>254</v>
      </c>
    </row>
    <row r="27" spans="1:3" ht="21" customHeight="1">
      <c r="A27" s="248" t="s">
        <v>499</v>
      </c>
      <c r="B27" s="167" t="s">
        <v>500</v>
      </c>
      <c r="C27" s="167">
        <v>3445</v>
      </c>
    </row>
    <row r="28" spans="1:3" ht="21" customHeight="1">
      <c r="A28" s="248" t="s">
        <v>286</v>
      </c>
      <c r="B28" s="167" t="s">
        <v>501</v>
      </c>
      <c r="C28" s="167">
        <v>6800</v>
      </c>
    </row>
    <row r="29" spans="1:3" ht="21" customHeight="1">
      <c r="A29" s="248" t="s">
        <v>287</v>
      </c>
      <c r="B29" s="167" t="s">
        <v>502</v>
      </c>
      <c r="C29" s="167">
        <v>1056</v>
      </c>
    </row>
    <row r="30" spans="1:3" ht="21" customHeight="1">
      <c r="A30" s="248" t="s">
        <v>295</v>
      </c>
      <c r="B30" s="167" t="s">
        <v>503</v>
      </c>
      <c r="C30" s="167">
        <v>208</v>
      </c>
    </row>
    <row r="31" spans="1:3" ht="21" customHeight="1">
      <c r="A31" s="248" t="s">
        <v>504</v>
      </c>
      <c r="B31" s="167" t="s">
        <v>505</v>
      </c>
      <c r="C31" s="167">
        <v>94</v>
      </c>
    </row>
    <row r="32" spans="1:3" ht="21" customHeight="1">
      <c r="A32" s="249" t="s">
        <v>170</v>
      </c>
      <c r="B32" s="250" t="s">
        <v>506</v>
      </c>
      <c r="C32" s="47">
        <v>4050</v>
      </c>
    </row>
    <row r="33" spans="1:3" ht="21" customHeight="1">
      <c r="A33" s="251" t="s">
        <v>507</v>
      </c>
      <c r="B33" s="47" t="s">
        <v>508</v>
      </c>
      <c r="C33" s="47">
        <v>960</v>
      </c>
    </row>
    <row r="34" spans="1:3" ht="21" customHeight="1">
      <c r="A34" s="251" t="s">
        <v>171</v>
      </c>
      <c r="B34" s="250" t="s">
        <v>509</v>
      </c>
      <c r="C34" s="47">
        <v>10956</v>
      </c>
    </row>
    <row r="35" spans="1:3" ht="21" customHeight="1">
      <c r="A35" s="252" t="s">
        <v>168</v>
      </c>
      <c r="B35" s="63" t="s">
        <v>510</v>
      </c>
      <c r="C35" s="218">
        <f>SUM(C32:C34)</f>
        <v>15966</v>
      </c>
    </row>
    <row r="36" spans="1:3" ht="21" customHeight="1">
      <c r="A36" s="252" t="s">
        <v>176</v>
      </c>
      <c r="B36" s="47" t="s">
        <v>511</v>
      </c>
      <c r="C36" s="47">
        <v>4000</v>
      </c>
    </row>
    <row r="37" spans="1:3" ht="21" customHeight="1">
      <c r="A37" s="253" t="s">
        <v>174</v>
      </c>
      <c r="B37" s="218" t="s">
        <v>512</v>
      </c>
      <c r="C37" s="218">
        <f>SUM(C36:C36)</f>
        <v>4000</v>
      </c>
    </row>
    <row r="38" spans="1:3" ht="21" customHeight="1">
      <c r="A38" s="253" t="s">
        <v>179</v>
      </c>
      <c r="B38" s="218" t="s">
        <v>513</v>
      </c>
      <c r="C38" s="218">
        <v>1346</v>
      </c>
    </row>
    <row r="39" spans="1:3" ht="21" customHeight="1">
      <c r="A39" s="218">
        <v>5</v>
      </c>
      <c r="B39" s="218" t="s">
        <v>514</v>
      </c>
      <c r="C39" s="254">
        <v>15081</v>
      </c>
    </row>
    <row r="40" spans="1:3" ht="21" customHeight="1">
      <c r="A40" s="167"/>
      <c r="B40" s="218" t="s">
        <v>515</v>
      </c>
      <c r="C40" s="218">
        <f>SUM(C6+C35+C37+C39+C38)</f>
        <v>83248</v>
      </c>
    </row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C12" sqref="C12"/>
    </sheetView>
  </sheetViews>
  <sheetFormatPr defaultColWidth="9.140625" defaultRowHeight="25.5" customHeight="1"/>
  <cols>
    <col min="1" max="1" width="50.8515625" style="0" customWidth="1"/>
    <col min="2" max="2" width="13.421875" style="0" customWidth="1"/>
  </cols>
  <sheetData>
    <row r="1" spans="1:2" ht="25.5" customHeight="1">
      <c r="A1" s="127" t="s">
        <v>220</v>
      </c>
      <c r="B1" s="127"/>
    </row>
    <row r="3" spans="1:2" ht="60" customHeight="1">
      <c r="A3" s="366" t="s">
        <v>311</v>
      </c>
      <c r="B3" s="366"/>
    </row>
    <row r="4" spans="1:2" ht="25.5" customHeight="1">
      <c r="A4" s="131" t="s">
        <v>200</v>
      </c>
      <c r="B4" s="132" t="s">
        <v>210</v>
      </c>
    </row>
    <row r="5" spans="1:2" ht="25.5" customHeight="1">
      <c r="A5" s="130"/>
      <c r="B5" s="127" t="s">
        <v>211</v>
      </c>
    </row>
    <row r="6" spans="1:2" ht="25.5" customHeight="1">
      <c r="A6" s="130"/>
      <c r="B6" s="133" t="s">
        <v>221</v>
      </c>
    </row>
    <row r="7" spans="1:2" ht="25.5" customHeight="1">
      <c r="A7" s="134" t="s">
        <v>238</v>
      </c>
      <c r="B7" s="134">
        <v>150</v>
      </c>
    </row>
    <row r="8" spans="1:2" ht="25.5" customHeight="1">
      <c r="A8" s="135" t="s">
        <v>81</v>
      </c>
      <c r="B8" s="135">
        <v>150</v>
      </c>
    </row>
    <row r="9" spans="1:2" ht="27.75" customHeight="1">
      <c r="A9" s="136" t="s">
        <v>239</v>
      </c>
      <c r="B9" s="134">
        <v>60</v>
      </c>
    </row>
    <row r="10" spans="1:2" ht="25.5" customHeight="1">
      <c r="A10" s="137" t="s">
        <v>84</v>
      </c>
      <c r="B10" s="138">
        <v>60</v>
      </c>
    </row>
    <row r="11" spans="1:2" ht="25.5" customHeight="1">
      <c r="A11" s="136" t="s">
        <v>240</v>
      </c>
      <c r="B11" s="134">
        <v>100</v>
      </c>
    </row>
    <row r="12" spans="1:2" ht="25.5" customHeight="1">
      <c r="A12" s="139" t="s">
        <v>241</v>
      </c>
      <c r="B12" s="135">
        <v>100</v>
      </c>
    </row>
    <row r="13" spans="1:2" ht="25.5" customHeight="1">
      <c r="A13" s="136" t="s">
        <v>242</v>
      </c>
      <c r="B13" s="134">
        <v>300</v>
      </c>
    </row>
    <row r="14" spans="1:2" ht="25.5" customHeight="1">
      <c r="A14" s="139" t="s">
        <v>243</v>
      </c>
      <c r="B14" s="135">
        <v>200</v>
      </c>
    </row>
    <row r="15" spans="1:2" ht="25.5" customHeight="1">
      <c r="A15" s="139" t="s">
        <v>244</v>
      </c>
      <c r="B15" s="135">
        <v>100</v>
      </c>
    </row>
    <row r="16" spans="1:2" ht="25.5" customHeight="1">
      <c r="A16" s="136" t="s">
        <v>245</v>
      </c>
      <c r="B16" s="134">
        <f>SUM(B17:B18)</f>
        <v>1008</v>
      </c>
    </row>
    <row r="17" spans="1:2" ht="25.5" customHeight="1">
      <c r="A17" s="139" t="s">
        <v>246</v>
      </c>
      <c r="B17" s="135">
        <v>308</v>
      </c>
    </row>
    <row r="18" spans="1:2" ht="25.5" customHeight="1">
      <c r="A18" s="139" t="s">
        <v>233</v>
      </c>
      <c r="B18" s="135">
        <v>700</v>
      </c>
    </row>
    <row r="19" spans="1:2" ht="25.5" customHeight="1">
      <c r="A19" s="136" t="s">
        <v>247</v>
      </c>
      <c r="B19" s="134">
        <v>50</v>
      </c>
    </row>
    <row r="20" spans="1:2" ht="25.5" customHeight="1">
      <c r="A20" s="139" t="s">
        <v>248</v>
      </c>
      <c r="B20" s="135">
        <v>50</v>
      </c>
    </row>
    <row r="21" spans="1:2" ht="25.5" customHeight="1">
      <c r="A21" s="136" t="s">
        <v>94</v>
      </c>
      <c r="B21" s="134">
        <v>50</v>
      </c>
    </row>
    <row r="22" spans="1:2" ht="25.5" customHeight="1">
      <c r="A22" s="139" t="s">
        <v>95</v>
      </c>
      <c r="B22" s="135">
        <v>50</v>
      </c>
    </row>
    <row r="23" spans="1:2" ht="25.5" customHeight="1">
      <c r="A23" s="136" t="s">
        <v>96</v>
      </c>
      <c r="B23" s="134">
        <v>449</v>
      </c>
    </row>
    <row r="24" spans="1:2" ht="25.5" customHeight="1">
      <c r="A24" s="139" t="s">
        <v>250</v>
      </c>
      <c r="B24" s="135">
        <v>354</v>
      </c>
    </row>
    <row r="25" spans="1:2" ht="25.5" customHeight="1">
      <c r="A25" s="139" t="s">
        <v>98</v>
      </c>
      <c r="B25" s="135">
        <v>95</v>
      </c>
    </row>
    <row r="26" spans="1:2" ht="25.5" customHeight="1">
      <c r="A26" s="136" t="s">
        <v>251</v>
      </c>
      <c r="B26" s="134">
        <v>300</v>
      </c>
    </row>
    <row r="27" spans="1:2" ht="25.5" customHeight="1">
      <c r="A27" s="139" t="s">
        <v>100</v>
      </c>
      <c r="B27" s="135">
        <v>300</v>
      </c>
    </row>
    <row r="28" spans="1:2" ht="25.5" customHeight="1">
      <c r="A28" s="140" t="s">
        <v>212</v>
      </c>
      <c r="B28" s="141">
        <f>SUM(B7+B9+B11+B13+B16+B19+B21+B23+B26)</f>
        <v>2467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8"/>
  <sheetViews>
    <sheetView workbookViewId="0" topLeftCell="A10">
      <selection activeCell="A10" sqref="A10"/>
    </sheetView>
  </sheetViews>
  <sheetFormatPr defaultColWidth="9.140625" defaultRowHeight="12.75"/>
  <cols>
    <col min="1" max="1" width="34.421875" style="0" customWidth="1"/>
    <col min="2" max="2" width="14.00390625" style="0" customWidth="1"/>
  </cols>
  <sheetData>
    <row r="2" spans="2:3" ht="12.75">
      <c r="B2" s="290" t="s">
        <v>421</v>
      </c>
      <c r="C2" s="290"/>
    </row>
    <row r="3" spans="1:5" ht="12.75">
      <c r="A3" s="289" t="s">
        <v>130</v>
      </c>
      <c r="B3" s="289"/>
      <c r="C3" s="289"/>
      <c r="D3" s="289"/>
      <c r="E3" s="62"/>
    </row>
    <row r="4" spans="1:3" ht="12.75">
      <c r="A4" s="288" t="s">
        <v>131</v>
      </c>
      <c r="B4" s="288"/>
      <c r="C4" s="88"/>
    </row>
    <row r="5" spans="1:3" ht="12.75">
      <c r="A5" s="87"/>
      <c r="B5" s="89"/>
      <c r="C5" s="88"/>
    </row>
    <row r="6" spans="1:3" ht="12.75">
      <c r="A6" s="286" t="s">
        <v>48</v>
      </c>
      <c r="B6" s="90"/>
      <c r="C6" s="91"/>
    </row>
    <row r="7" spans="1:3" ht="12.75">
      <c r="A7" s="287"/>
      <c r="B7" s="92" t="s">
        <v>160</v>
      </c>
      <c r="C7" s="91"/>
    </row>
    <row r="8" spans="1:3" ht="12.75">
      <c r="A8" s="287"/>
      <c r="B8" s="93" t="s">
        <v>49</v>
      </c>
      <c r="C8" s="91"/>
    </row>
    <row r="9" spans="1:4" ht="12.75">
      <c r="A9" s="94" t="s">
        <v>132</v>
      </c>
      <c r="B9" s="95">
        <v>8000</v>
      </c>
      <c r="C9" s="113"/>
      <c r="D9" s="71"/>
    </row>
    <row r="10" spans="1:4" ht="12.75">
      <c r="A10" s="94" t="s">
        <v>602</v>
      </c>
      <c r="B10" s="95">
        <v>2247</v>
      </c>
      <c r="C10" s="113"/>
      <c r="D10" s="71"/>
    </row>
    <row r="11" spans="1:4" ht="12.75">
      <c r="A11" s="94" t="s">
        <v>133</v>
      </c>
      <c r="B11" s="95">
        <v>300</v>
      </c>
      <c r="C11" s="71"/>
      <c r="D11" s="71"/>
    </row>
    <row r="12" spans="1:4" ht="12.75">
      <c r="A12" s="94" t="s">
        <v>306</v>
      </c>
      <c r="B12" s="95">
        <v>8000</v>
      </c>
      <c r="C12" s="71"/>
      <c r="D12" s="71"/>
    </row>
    <row r="13" spans="1:4" ht="12.75">
      <c r="A13" s="94" t="s">
        <v>134</v>
      </c>
      <c r="B13" s="95"/>
      <c r="C13" s="71"/>
      <c r="D13" s="71"/>
    </row>
    <row r="14" spans="1:4" ht="12.75">
      <c r="A14" s="96" t="s">
        <v>35</v>
      </c>
      <c r="B14" s="112">
        <f>SUM(B9:B13)</f>
        <v>18547</v>
      </c>
      <c r="C14" s="99"/>
      <c r="D14" s="114"/>
    </row>
    <row r="17" spans="1:3" ht="12.75">
      <c r="A17" s="288" t="s">
        <v>135</v>
      </c>
      <c r="B17" s="288"/>
      <c r="C17" s="88"/>
    </row>
    <row r="18" spans="1:3" ht="12.75">
      <c r="A18" s="87"/>
      <c r="B18" s="89"/>
      <c r="C18" s="88"/>
    </row>
    <row r="19" spans="1:3" ht="12.75">
      <c r="A19" s="286" t="s">
        <v>48</v>
      </c>
      <c r="B19" s="115"/>
      <c r="C19" s="91"/>
    </row>
    <row r="20" spans="1:4" ht="12.75">
      <c r="A20" s="287"/>
      <c r="B20" s="116" t="s">
        <v>160</v>
      </c>
      <c r="C20" s="71"/>
      <c r="D20" s="71"/>
    </row>
    <row r="21" spans="1:4" ht="12.75">
      <c r="A21" s="287"/>
      <c r="B21" s="115" t="s">
        <v>49</v>
      </c>
      <c r="C21" s="71"/>
      <c r="D21" s="71"/>
    </row>
    <row r="22" spans="1:4" ht="12.75">
      <c r="A22" s="94" t="s">
        <v>136</v>
      </c>
      <c r="B22" s="95">
        <v>440</v>
      </c>
      <c r="C22" s="113"/>
      <c r="D22" s="71"/>
    </row>
    <row r="23" spans="1:4" ht="12.75">
      <c r="A23" s="96" t="s">
        <v>35</v>
      </c>
      <c r="B23" s="97">
        <f>SUM(B22)</f>
        <v>440</v>
      </c>
      <c r="C23" s="99"/>
      <c r="D23" s="71"/>
    </row>
    <row r="24" spans="1:2" ht="12.75">
      <c r="A24" s="98"/>
      <c r="B24" s="99"/>
    </row>
    <row r="25" spans="1:2" ht="12.75">
      <c r="A25" s="98"/>
      <c r="B25" s="89"/>
    </row>
    <row r="26" spans="1:2" ht="12.75">
      <c r="A26" s="288" t="s">
        <v>63</v>
      </c>
      <c r="B26" s="288"/>
    </row>
    <row r="27" spans="1:2" ht="12.75">
      <c r="A27" s="87"/>
      <c r="B27" s="89"/>
    </row>
    <row r="28" spans="1:2" ht="12.75">
      <c r="A28" s="286" t="s">
        <v>48</v>
      </c>
      <c r="B28" s="115"/>
    </row>
    <row r="29" spans="1:2" ht="12.75">
      <c r="A29" s="287"/>
      <c r="B29" s="116" t="s">
        <v>160</v>
      </c>
    </row>
    <row r="30" spans="1:4" ht="12.75">
      <c r="A30" s="287"/>
      <c r="B30" s="115" t="s">
        <v>49</v>
      </c>
      <c r="C30" s="71"/>
      <c r="D30" s="71"/>
    </row>
    <row r="31" spans="1:4" ht="12.75">
      <c r="A31" s="100" t="s">
        <v>137</v>
      </c>
      <c r="B31" s="95">
        <v>1997</v>
      </c>
      <c r="C31" s="113"/>
      <c r="D31" s="113"/>
    </row>
    <row r="32" spans="1:4" ht="12.75">
      <c r="A32" s="100" t="s">
        <v>138</v>
      </c>
      <c r="B32" s="95"/>
      <c r="C32" s="113"/>
      <c r="D32" s="113"/>
    </row>
    <row r="33" spans="1:4" ht="12.75">
      <c r="A33" s="101" t="s">
        <v>35</v>
      </c>
      <c r="B33" s="97">
        <v>1997</v>
      </c>
      <c r="C33" s="99"/>
      <c r="D33" s="99"/>
    </row>
    <row r="34" spans="1:2" ht="12.75">
      <c r="A34" s="102"/>
      <c r="B34" s="89"/>
    </row>
    <row r="35" spans="1:2" ht="12.75">
      <c r="A35" s="102"/>
      <c r="B35" s="89"/>
    </row>
    <row r="36" spans="1:2" ht="12.75">
      <c r="A36" s="288" t="s">
        <v>139</v>
      </c>
      <c r="B36" s="288"/>
    </row>
    <row r="37" spans="1:4" ht="12.75">
      <c r="A37" s="87"/>
      <c r="B37" s="89"/>
      <c r="C37" s="88"/>
      <c r="D37" s="88"/>
    </row>
    <row r="38" spans="1:4" ht="12.75">
      <c r="A38" s="286" t="s">
        <v>48</v>
      </c>
      <c r="B38" s="115"/>
      <c r="C38" s="91"/>
      <c r="D38" s="91"/>
    </row>
    <row r="39" spans="1:4" ht="12.75">
      <c r="A39" s="287"/>
      <c r="B39" s="116" t="s">
        <v>160</v>
      </c>
      <c r="C39" s="91"/>
      <c r="D39" s="91"/>
    </row>
    <row r="40" spans="1:4" ht="12.75">
      <c r="A40" s="287"/>
      <c r="B40" s="115" t="s">
        <v>49</v>
      </c>
      <c r="C40" s="117"/>
      <c r="D40" s="117"/>
    </row>
    <row r="41" spans="1:4" ht="12.75">
      <c r="A41" s="100" t="s">
        <v>140</v>
      </c>
      <c r="B41" s="95">
        <v>1200</v>
      </c>
      <c r="C41" s="113"/>
      <c r="D41" s="118"/>
    </row>
    <row r="42" spans="1:4" ht="12.75">
      <c r="A42" s="101" t="s">
        <v>35</v>
      </c>
      <c r="B42" s="97">
        <f>SUM(B41)</f>
        <v>1200</v>
      </c>
      <c r="C42" s="99"/>
      <c r="D42" s="119"/>
    </row>
    <row r="43" spans="1:4" ht="12.75">
      <c r="A43" s="102"/>
      <c r="B43" s="99"/>
      <c r="C43" s="88"/>
      <c r="D43" s="88"/>
    </row>
    <row r="44" spans="1:4" ht="12.75">
      <c r="A44" s="102"/>
      <c r="B44" s="99"/>
      <c r="C44" s="88"/>
      <c r="D44" s="88"/>
    </row>
    <row r="45" spans="1:4" ht="12.75">
      <c r="A45" s="288"/>
      <c r="B45" s="288"/>
      <c r="C45" s="88"/>
      <c r="D45" s="88"/>
    </row>
    <row r="46" spans="1:4" ht="12.75">
      <c r="A46" s="102"/>
      <c r="B46" s="99"/>
      <c r="C46" s="88"/>
      <c r="D46" s="88"/>
    </row>
    <row r="47" spans="1:4" ht="12.75">
      <c r="A47" s="102"/>
      <c r="B47" s="99"/>
      <c r="C47" s="88"/>
      <c r="D47" s="88"/>
    </row>
    <row r="48" spans="1:4" ht="12.75">
      <c r="A48" s="288" t="s">
        <v>141</v>
      </c>
      <c r="B48" s="288"/>
      <c r="C48" s="288"/>
      <c r="D48" s="288"/>
    </row>
    <row r="49" spans="1:4" ht="12.75">
      <c r="A49" s="87"/>
      <c r="B49" s="89"/>
      <c r="C49" s="88"/>
      <c r="D49" s="88"/>
    </row>
    <row r="50" spans="1:4" ht="12.75">
      <c r="A50" s="286" t="s">
        <v>48</v>
      </c>
      <c r="B50" s="115"/>
      <c r="C50" s="91"/>
      <c r="D50" s="91"/>
    </row>
    <row r="51" spans="1:4" ht="12.75">
      <c r="A51" s="287"/>
      <c r="B51" s="116" t="s">
        <v>160</v>
      </c>
      <c r="C51" s="91"/>
      <c r="D51" s="91"/>
    </row>
    <row r="52" spans="1:4" ht="12.75">
      <c r="A52" s="287"/>
      <c r="B52" s="115" t="s">
        <v>49</v>
      </c>
      <c r="C52" s="117"/>
      <c r="D52" s="117"/>
    </row>
    <row r="53" spans="1:4" ht="12.75">
      <c r="A53" s="100" t="s">
        <v>142</v>
      </c>
      <c r="B53" s="105">
        <v>1200</v>
      </c>
      <c r="C53" s="120"/>
      <c r="D53" s="71"/>
    </row>
    <row r="54" spans="1:4" ht="12.75">
      <c r="A54" s="101" t="s">
        <v>35</v>
      </c>
      <c r="B54" s="97">
        <f>SUM(B53)</f>
        <v>1200</v>
      </c>
      <c r="C54" s="99"/>
      <c r="D54" s="114"/>
    </row>
    <row r="55" spans="1:2" ht="12.75">
      <c r="A55" s="102"/>
      <c r="B55" s="89"/>
    </row>
    <row r="56" spans="1:2" ht="12.75">
      <c r="A56" s="102"/>
      <c r="B56" s="89"/>
    </row>
    <row r="57" spans="1:2" ht="12.75">
      <c r="A57" s="102"/>
      <c r="B57" s="99"/>
    </row>
    <row r="58" spans="1:2" ht="12.75">
      <c r="A58" s="102"/>
      <c r="B58" s="99"/>
    </row>
    <row r="59" spans="1:2" ht="12.75">
      <c r="A59" s="288" t="s">
        <v>600</v>
      </c>
      <c r="B59" s="288"/>
    </row>
    <row r="60" spans="1:2" ht="12.75">
      <c r="A60" s="102"/>
      <c r="B60" s="99"/>
    </row>
    <row r="61" spans="1:2" ht="12.75">
      <c r="A61" s="286" t="s">
        <v>48</v>
      </c>
      <c r="B61" s="115"/>
    </row>
    <row r="62" spans="1:2" ht="12.75">
      <c r="A62" s="287"/>
      <c r="B62" s="116" t="s">
        <v>160</v>
      </c>
    </row>
    <row r="63" spans="1:4" ht="12.75">
      <c r="A63" s="287"/>
      <c r="B63" s="115" t="s">
        <v>49</v>
      </c>
      <c r="C63" s="71"/>
      <c r="D63" s="71"/>
    </row>
    <row r="64" spans="1:4" ht="12.75">
      <c r="A64" s="96" t="s">
        <v>143</v>
      </c>
      <c r="B64" s="106">
        <v>240</v>
      </c>
      <c r="C64" s="121"/>
      <c r="D64" s="114"/>
    </row>
    <row r="65" spans="1:4" ht="12.75">
      <c r="A65" s="107" t="s">
        <v>144</v>
      </c>
      <c r="B65" s="105">
        <v>240</v>
      </c>
      <c r="C65" s="120"/>
      <c r="D65" s="71"/>
    </row>
    <row r="66" spans="1:4" ht="12.75">
      <c r="A66" s="107" t="s">
        <v>145</v>
      </c>
      <c r="B66" s="105"/>
      <c r="C66" s="120"/>
      <c r="D66" s="71"/>
    </row>
    <row r="67" spans="1:4" ht="12.75">
      <c r="A67" s="96" t="s">
        <v>146</v>
      </c>
      <c r="B67" s="106">
        <f>SUM(B68:B70)</f>
        <v>2399</v>
      </c>
      <c r="C67" s="121"/>
      <c r="D67" s="114"/>
    </row>
    <row r="68" spans="1:4" ht="12.75">
      <c r="A68" s="107" t="s">
        <v>147</v>
      </c>
      <c r="B68" s="105">
        <v>394</v>
      </c>
      <c r="C68" s="120"/>
      <c r="D68" s="71"/>
    </row>
    <row r="69" spans="1:4" ht="12.75">
      <c r="A69" s="107" t="s">
        <v>148</v>
      </c>
      <c r="B69" s="105">
        <v>1765</v>
      </c>
      <c r="C69" s="120"/>
      <c r="D69" s="71"/>
    </row>
    <row r="70" spans="1:4" ht="12.75">
      <c r="A70" s="107" t="s">
        <v>149</v>
      </c>
      <c r="B70" s="105">
        <v>240</v>
      </c>
      <c r="C70" s="120"/>
      <c r="D70" s="71"/>
    </row>
    <row r="71" spans="1:4" ht="12.75">
      <c r="A71" s="96" t="s">
        <v>150</v>
      </c>
      <c r="B71" s="106">
        <f>SUM(B72+B73)</f>
        <v>6468</v>
      </c>
      <c r="C71" s="121"/>
      <c r="D71" s="114"/>
    </row>
    <row r="72" spans="1:4" ht="25.5">
      <c r="A72" s="107" t="s">
        <v>151</v>
      </c>
      <c r="B72" s="105">
        <v>4828</v>
      </c>
      <c r="C72" s="120"/>
      <c r="D72" s="71"/>
    </row>
    <row r="73" spans="1:4" ht="12.75">
      <c r="A73" s="107" t="s">
        <v>152</v>
      </c>
      <c r="B73" s="105">
        <v>1640</v>
      </c>
      <c r="C73" s="120"/>
      <c r="D73" s="71"/>
    </row>
    <row r="74" spans="1:4" ht="12.75">
      <c r="A74" s="96" t="s">
        <v>35</v>
      </c>
      <c r="B74" s="106">
        <f>SUM(B64+B67+B71)</f>
        <v>9107</v>
      </c>
      <c r="C74" s="121"/>
      <c r="D74" s="121"/>
    </row>
    <row r="75" spans="1:2" ht="12.75">
      <c r="A75" s="102"/>
      <c r="B75" s="99"/>
    </row>
    <row r="77" spans="1:2" ht="12.75">
      <c r="A77" s="108" t="s">
        <v>153</v>
      </c>
      <c r="B77" s="109"/>
    </row>
    <row r="78" spans="1:2" ht="12.75">
      <c r="A78" s="108"/>
      <c r="B78" s="109"/>
    </row>
    <row r="79" spans="1:2" ht="12.75">
      <c r="A79" s="286" t="s">
        <v>48</v>
      </c>
      <c r="B79" s="115" t="s">
        <v>161</v>
      </c>
    </row>
    <row r="80" spans="1:2" ht="12.75">
      <c r="A80" s="287"/>
      <c r="B80" s="116" t="s">
        <v>160</v>
      </c>
    </row>
    <row r="81" spans="1:4" ht="12.75">
      <c r="A81" s="287"/>
      <c r="B81" s="115" t="s">
        <v>49</v>
      </c>
      <c r="C81" s="71"/>
      <c r="D81" s="71"/>
    </row>
    <row r="82" spans="1:4" ht="12.75">
      <c r="A82" s="103" t="s">
        <v>154</v>
      </c>
      <c r="B82" s="110">
        <f>B14</f>
        <v>18547</v>
      </c>
      <c r="C82" s="122"/>
      <c r="D82" s="122"/>
    </row>
    <row r="83" spans="1:4" ht="12.75">
      <c r="A83" s="103" t="s">
        <v>155</v>
      </c>
      <c r="B83" s="110">
        <f>B23</f>
        <v>440</v>
      </c>
      <c r="C83" s="122"/>
      <c r="D83" s="122"/>
    </row>
    <row r="84" spans="1:4" ht="12.75">
      <c r="A84" s="103" t="s">
        <v>156</v>
      </c>
      <c r="B84" s="110">
        <f>B33</f>
        <v>1997</v>
      </c>
      <c r="C84" s="122"/>
      <c r="D84" s="122"/>
    </row>
    <row r="85" spans="1:4" ht="12.75">
      <c r="A85" s="103" t="s">
        <v>139</v>
      </c>
      <c r="B85" s="110">
        <f>B42</f>
        <v>1200</v>
      </c>
      <c r="C85" s="122"/>
      <c r="D85" s="122"/>
    </row>
    <row r="86" spans="1:4" ht="12.75">
      <c r="A86" s="100" t="s">
        <v>157</v>
      </c>
      <c r="B86" s="110">
        <f>B54</f>
        <v>1200</v>
      </c>
      <c r="C86" s="122"/>
      <c r="D86" s="122"/>
    </row>
    <row r="87" spans="1:4" ht="12.75">
      <c r="A87" s="100" t="s">
        <v>158</v>
      </c>
      <c r="B87" s="110">
        <f>B74</f>
        <v>9107</v>
      </c>
      <c r="C87" s="122"/>
      <c r="D87" s="122"/>
    </row>
    <row r="88" spans="1:4" ht="12.75">
      <c r="A88" s="104" t="s">
        <v>159</v>
      </c>
      <c r="B88" s="111">
        <f>SUM(B82:B87)</f>
        <v>32491</v>
      </c>
      <c r="C88" s="123"/>
      <c r="D88" s="123"/>
    </row>
  </sheetData>
  <mergeCells count="16">
    <mergeCell ref="B2:C2"/>
    <mergeCell ref="A59:B59"/>
    <mergeCell ref="A61:A63"/>
    <mergeCell ref="A79:A81"/>
    <mergeCell ref="A38:A40"/>
    <mergeCell ref="A45:B45"/>
    <mergeCell ref="A48:D48"/>
    <mergeCell ref="A50:A52"/>
    <mergeCell ref="A19:A21"/>
    <mergeCell ref="A26:B26"/>
    <mergeCell ref="A28:A30"/>
    <mergeCell ref="A36:B36"/>
    <mergeCell ref="A3:D3"/>
    <mergeCell ref="A4:B4"/>
    <mergeCell ref="A6:A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7">
      <selection activeCell="A21" sqref="A21"/>
    </sheetView>
  </sheetViews>
  <sheetFormatPr defaultColWidth="9.140625" defaultRowHeight="12.75"/>
  <cols>
    <col min="1" max="1" width="41.421875" style="0" customWidth="1"/>
    <col min="2" max="2" width="20.00390625" style="0" customWidth="1"/>
  </cols>
  <sheetData>
    <row r="1" spans="1:4" ht="15">
      <c r="A1" s="127" t="s">
        <v>597</v>
      </c>
      <c r="B1" s="127"/>
      <c r="C1" s="127"/>
      <c r="D1" s="127"/>
    </row>
    <row r="2" spans="1:4" ht="15.75">
      <c r="A2" s="280" t="s">
        <v>302</v>
      </c>
      <c r="B2" s="280"/>
      <c r="C2" s="280"/>
      <c r="D2" s="280"/>
    </row>
    <row r="4" spans="1:4" ht="15.75">
      <c r="A4" s="132" t="s">
        <v>201</v>
      </c>
      <c r="B4" s="132" t="s">
        <v>199</v>
      </c>
      <c r="C4" s="132"/>
      <c r="D4" s="132"/>
    </row>
    <row r="6" spans="1:4" ht="15.75">
      <c r="A6" s="143" t="s">
        <v>48</v>
      </c>
      <c r="B6" s="142">
        <v>2012</v>
      </c>
      <c r="C6" s="143"/>
      <c r="D6" s="143"/>
    </row>
    <row r="8" spans="1:4" ht="15.75">
      <c r="A8" s="63" t="s">
        <v>142</v>
      </c>
      <c r="B8" s="144">
        <v>1980</v>
      </c>
      <c r="C8" s="127"/>
      <c r="D8" s="127"/>
    </row>
    <row r="9" spans="1:4" ht="15.75">
      <c r="A9" s="63" t="s">
        <v>202</v>
      </c>
      <c r="B9" s="144">
        <v>780</v>
      </c>
      <c r="C9" s="127"/>
      <c r="D9" s="127"/>
    </row>
    <row r="10" spans="1:4" ht="15">
      <c r="A10" s="64" t="s">
        <v>143</v>
      </c>
      <c r="B10" s="145">
        <v>240</v>
      </c>
      <c r="C10" s="127"/>
      <c r="D10" s="127"/>
    </row>
    <row r="11" spans="1:4" ht="15">
      <c r="A11" s="64" t="s">
        <v>149</v>
      </c>
      <c r="B11" s="145">
        <v>240</v>
      </c>
      <c r="C11" s="127"/>
      <c r="D11" s="127"/>
    </row>
    <row r="12" spans="1:4" ht="15">
      <c r="A12" s="64" t="s">
        <v>133</v>
      </c>
      <c r="B12" s="145">
        <v>300</v>
      </c>
      <c r="C12" s="127"/>
      <c r="D12" s="127"/>
    </row>
    <row r="13" spans="1:4" ht="15.75">
      <c r="A13" s="63" t="s">
        <v>303</v>
      </c>
      <c r="B13" s="144">
        <v>10624</v>
      </c>
      <c r="C13" s="127"/>
      <c r="D13" s="127"/>
    </row>
    <row r="14" spans="1:4" ht="15">
      <c r="A14" s="64" t="s">
        <v>203</v>
      </c>
      <c r="B14" s="145">
        <v>6825</v>
      </c>
      <c r="C14" s="127"/>
      <c r="D14" s="127"/>
    </row>
    <row r="15" spans="1:4" ht="15">
      <c r="A15" s="64" t="s">
        <v>204</v>
      </c>
      <c r="B15" s="145">
        <v>1640</v>
      </c>
      <c r="C15" s="127"/>
      <c r="D15" s="127"/>
    </row>
    <row r="16" spans="1:4" ht="15">
      <c r="A16" s="64" t="s">
        <v>163</v>
      </c>
      <c r="B16" s="145">
        <v>2159</v>
      </c>
      <c r="C16" s="127"/>
      <c r="D16" s="127"/>
    </row>
    <row r="17" spans="1:4" ht="15.75">
      <c r="A17" s="63" t="s">
        <v>229</v>
      </c>
      <c r="B17" s="144">
        <v>440</v>
      </c>
      <c r="C17" s="127"/>
      <c r="D17" s="127"/>
    </row>
    <row r="18" spans="1:2" ht="15.75">
      <c r="A18" s="63" t="s">
        <v>289</v>
      </c>
      <c r="B18" s="144">
        <v>1200</v>
      </c>
    </row>
    <row r="19" spans="1:2" ht="15.75">
      <c r="A19" s="63" t="s">
        <v>307</v>
      </c>
      <c r="B19" s="144">
        <v>8000</v>
      </c>
    </row>
    <row r="20" spans="1:2" ht="15.75">
      <c r="A20" s="63" t="s">
        <v>205</v>
      </c>
      <c r="B20" s="144">
        <v>8000</v>
      </c>
    </row>
    <row r="21" spans="1:2" ht="15.75">
      <c r="A21" s="63" t="s">
        <v>603</v>
      </c>
      <c r="B21" s="144">
        <v>2247</v>
      </c>
    </row>
    <row r="22" spans="1:2" ht="15.75">
      <c r="A22" s="63" t="s">
        <v>187</v>
      </c>
      <c r="B22" s="144">
        <f>SUM(B8+B13+B17+B18+B20+B21+B19)</f>
        <v>32491</v>
      </c>
    </row>
    <row r="30" spans="1:2" ht="15.75">
      <c r="A30" s="132" t="s">
        <v>1</v>
      </c>
      <c r="B30" s="132" t="s">
        <v>199</v>
      </c>
    </row>
    <row r="31" spans="1:2" ht="15.75">
      <c r="A31" s="132"/>
      <c r="B31" s="132"/>
    </row>
    <row r="32" spans="1:2" ht="31.5">
      <c r="A32" s="143" t="s">
        <v>48</v>
      </c>
      <c r="B32" s="142" t="s">
        <v>304</v>
      </c>
    </row>
    <row r="34" spans="1:2" ht="15">
      <c r="A34" s="64" t="s">
        <v>116</v>
      </c>
      <c r="B34" s="145">
        <v>4342</v>
      </c>
    </row>
    <row r="35" spans="1:2" ht="15">
      <c r="A35" s="64" t="s">
        <v>206</v>
      </c>
      <c r="B35" s="145">
        <v>1141</v>
      </c>
    </row>
    <row r="36" spans="1:2" ht="15">
      <c r="A36" s="64" t="s">
        <v>125</v>
      </c>
      <c r="B36" s="145">
        <v>6541</v>
      </c>
    </row>
    <row r="37" spans="1:2" ht="15">
      <c r="A37" s="64" t="s">
        <v>207</v>
      </c>
      <c r="B37" s="145">
        <v>2372</v>
      </c>
    </row>
    <row r="38" spans="1:2" ht="15">
      <c r="A38" s="64" t="s">
        <v>208</v>
      </c>
      <c r="B38" s="145">
        <v>2095</v>
      </c>
    </row>
    <row r="39" spans="1:2" ht="15">
      <c r="A39" s="64" t="s">
        <v>308</v>
      </c>
      <c r="B39" s="145">
        <v>9000</v>
      </c>
    </row>
    <row r="40" spans="1:2" ht="15">
      <c r="A40" s="64" t="s">
        <v>372</v>
      </c>
      <c r="B40" s="145">
        <v>7000</v>
      </c>
    </row>
    <row r="41" spans="1:2" ht="15.75">
      <c r="A41" s="63" t="s">
        <v>209</v>
      </c>
      <c r="B41" s="144">
        <f>SUM(B34:B40)</f>
        <v>32491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9" sqref="E9"/>
    </sheetView>
  </sheetViews>
  <sheetFormatPr defaultColWidth="9.140625" defaultRowHeight="12.75"/>
  <cols>
    <col min="1" max="1" width="14.00390625" style="0" customWidth="1"/>
    <col min="2" max="2" width="30.421875" style="0" customWidth="1"/>
    <col min="3" max="3" width="11.140625" style="0" customWidth="1"/>
    <col min="4" max="4" width="12.421875" style="0" customWidth="1"/>
    <col min="5" max="5" width="10.28125" style="0" customWidth="1"/>
    <col min="6" max="6" width="12.28125" style="0" customWidth="1"/>
    <col min="7" max="7" width="13.00390625" style="0" customWidth="1"/>
    <col min="8" max="8" width="12.28125" style="0" customWidth="1"/>
    <col min="9" max="9" width="11.8515625" style="0" customWidth="1"/>
  </cols>
  <sheetData>
    <row r="1" spans="1:9" ht="15.75">
      <c r="A1" s="146" t="s">
        <v>193</v>
      </c>
      <c r="B1" s="146"/>
      <c r="C1" s="147"/>
      <c r="D1" s="148"/>
      <c r="E1" s="147" t="s">
        <v>231</v>
      </c>
      <c r="F1" s="147"/>
      <c r="G1" s="147"/>
      <c r="H1" s="146"/>
      <c r="I1" s="147"/>
    </row>
    <row r="2" spans="1:9" ht="15.75">
      <c r="A2" s="283" t="s">
        <v>294</v>
      </c>
      <c r="B2" s="283"/>
      <c r="C2" s="283"/>
      <c r="D2" s="283"/>
      <c r="E2" s="283"/>
      <c r="F2" s="283"/>
      <c r="G2" s="283"/>
      <c r="H2" s="283"/>
      <c r="I2" s="147"/>
    </row>
    <row r="3" spans="1:9" ht="12.75">
      <c r="A3" s="149"/>
      <c r="B3" s="149"/>
      <c r="C3" s="149"/>
      <c r="D3" s="149"/>
      <c r="E3" s="149"/>
      <c r="F3" s="149"/>
      <c r="G3" s="150"/>
      <c r="H3" s="150"/>
      <c r="I3" s="151"/>
    </row>
    <row r="4" spans="1:9" ht="12.75">
      <c r="A4" s="149"/>
      <c r="B4" s="149"/>
      <c r="C4" s="149"/>
      <c r="D4" s="149"/>
      <c r="E4" s="149"/>
      <c r="F4" s="149"/>
      <c r="G4" s="152"/>
      <c r="H4" s="152"/>
      <c r="I4" s="153"/>
    </row>
    <row r="5" spans="1:9" ht="25.5">
      <c r="A5" s="284" t="s">
        <v>189</v>
      </c>
      <c r="B5" s="284" t="s">
        <v>48</v>
      </c>
      <c r="C5" s="154" t="s">
        <v>194</v>
      </c>
      <c r="D5" s="154" t="s">
        <v>195</v>
      </c>
      <c r="E5" s="154" t="s">
        <v>125</v>
      </c>
      <c r="F5" s="154" t="s">
        <v>196</v>
      </c>
      <c r="G5" s="154" t="s">
        <v>197</v>
      </c>
      <c r="H5" s="154" t="s">
        <v>198</v>
      </c>
      <c r="I5" s="155" t="s">
        <v>159</v>
      </c>
    </row>
    <row r="6" spans="1:9" ht="12.75">
      <c r="A6" s="285"/>
      <c r="B6" s="285"/>
      <c r="C6" s="154" t="s">
        <v>221</v>
      </c>
      <c r="D6" s="154" t="s">
        <v>221</v>
      </c>
      <c r="E6" s="154" t="s">
        <v>221</v>
      </c>
      <c r="F6" s="154" t="s">
        <v>221</v>
      </c>
      <c r="G6" s="154" t="s">
        <v>221</v>
      </c>
      <c r="H6" s="154" t="s">
        <v>221</v>
      </c>
      <c r="I6" s="155" t="s">
        <v>221</v>
      </c>
    </row>
    <row r="7" spans="1:9" ht="15.75">
      <c r="A7" s="156" t="s">
        <v>252</v>
      </c>
      <c r="B7" s="157" t="s">
        <v>272</v>
      </c>
      <c r="C7" s="158"/>
      <c r="D7" s="158"/>
      <c r="E7" s="159">
        <v>508</v>
      </c>
      <c r="F7" s="159"/>
      <c r="G7" s="157"/>
      <c r="H7" s="157"/>
      <c r="I7" s="160">
        <f>SUM(C7:H7)</f>
        <v>508</v>
      </c>
    </row>
    <row r="8" spans="1:9" ht="15.75">
      <c r="A8" s="156" t="s">
        <v>253</v>
      </c>
      <c r="B8" s="157" t="s">
        <v>273</v>
      </c>
      <c r="C8" s="158"/>
      <c r="D8" s="158"/>
      <c r="E8" s="159">
        <v>98</v>
      </c>
      <c r="F8" s="159"/>
      <c r="G8" s="157"/>
      <c r="H8" s="157"/>
      <c r="I8" s="160">
        <f aca="true" t="shared" si="0" ref="I8:I27">SUM(C8:H8)</f>
        <v>98</v>
      </c>
    </row>
    <row r="9" spans="1:9" ht="15.75">
      <c r="A9" s="156" t="s">
        <v>254</v>
      </c>
      <c r="B9" s="161" t="s">
        <v>274</v>
      </c>
      <c r="C9" s="158">
        <v>1893</v>
      </c>
      <c r="D9" s="158">
        <v>460</v>
      </c>
      <c r="E9" s="159">
        <v>946</v>
      </c>
      <c r="F9" s="159">
        <v>16000</v>
      </c>
      <c r="G9" s="157">
        <v>2071</v>
      </c>
      <c r="H9" s="157"/>
      <c r="I9" s="160">
        <f t="shared" si="0"/>
        <v>21370</v>
      </c>
    </row>
    <row r="10" spans="1:9" ht="15.75">
      <c r="A10" s="156" t="s">
        <v>255</v>
      </c>
      <c r="B10" s="161" t="s">
        <v>191</v>
      </c>
      <c r="C10" s="158"/>
      <c r="D10" s="158"/>
      <c r="E10" s="159">
        <v>699</v>
      </c>
      <c r="F10" s="159"/>
      <c r="G10" s="157"/>
      <c r="H10" s="157"/>
      <c r="I10" s="160">
        <f t="shared" si="0"/>
        <v>699</v>
      </c>
    </row>
    <row r="11" spans="1:9" ht="15.75">
      <c r="A11" s="156" t="s">
        <v>256</v>
      </c>
      <c r="B11" s="157" t="s">
        <v>190</v>
      </c>
      <c r="C11" s="158"/>
      <c r="D11" s="158"/>
      <c r="E11" s="159">
        <v>635</v>
      </c>
      <c r="F11" s="159"/>
      <c r="G11" s="157"/>
      <c r="H11" s="157"/>
      <c r="I11" s="160">
        <f t="shared" si="0"/>
        <v>635</v>
      </c>
    </row>
    <row r="12" spans="1:9" ht="15.75">
      <c r="A12" s="156" t="s">
        <v>257</v>
      </c>
      <c r="B12" s="157" t="s">
        <v>275</v>
      </c>
      <c r="C12" s="158"/>
      <c r="D12" s="158"/>
      <c r="E12" s="159"/>
      <c r="F12" s="159"/>
      <c r="G12" s="157">
        <v>24</v>
      </c>
      <c r="H12" s="157"/>
      <c r="I12" s="160">
        <f t="shared" si="0"/>
        <v>24</v>
      </c>
    </row>
    <row r="13" spans="1:9" ht="15.75">
      <c r="A13" s="156" t="s">
        <v>258</v>
      </c>
      <c r="B13" s="161" t="s">
        <v>276</v>
      </c>
      <c r="C13" s="158"/>
      <c r="D13" s="158"/>
      <c r="E13" s="159"/>
      <c r="F13" s="159"/>
      <c r="G13" s="157"/>
      <c r="H13" s="157">
        <v>300</v>
      </c>
      <c r="I13" s="160">
        <f t="shared" si="0"/>
        <v>300</v>
      </c>
    </row>
    <row r="14" spans="1:9" ht="15.75">
      <c r="A14" s="156" t="s">
        <v>259</v>
      </c>
      <c r="B14" s="157" t="s">
        <v>97</v>
      </c>
      <c r="C14" s="158"/>
      <c r="D14" s="158">
        <v>95</v>
      </c>
      <c r="E14" s="159"/>
      <c r="F14" s="159"/>
      <c r="G14" s="157"/>
      <c r="H14" s="157">
        <v>354</v>
      </c>
      <c r="I14" s="160">
        <f t="shared" si="0"/>
        <v>449</v>
      </c>
    </row>
    <row r="15" spans="1:9" ht="15.75">
      <c r="A15" s="156" t="s">
        <v>260</v>
      </c>
      <c r="B15" s="161" t="s">
        <v>277</v>
      </c>
      <c r="C15" s="158"/>
      <c r="D15" s="158"/>
      <c r="E15" s="159"/>
      <c r="F15" s="159"/>
      <c r="G15" s="157"/>
      <c r="H15" s="157">
        <v>60</v>
      </c>
      <c r="I15" s="160">
        <f t="shared" si="0"/>
        <v>60</v>
      </c>
    </row>
    <row r="16" spans="1:9" ht="15.75">
      <c r="A16" s="156" t="s">
        <v>261</v>
      </c>
      <c r="B16" s="161" t="s">
        <v>81</v>
      </c>
      <c r="C16" s="158"/>
      <c r="D16" s="158"/>
      <c r="E16" s="159"/>
      <c r="F16" s="159"/>
      <c r="G16" s="157"/>
      <c r="H16" s="157">
        <v>150</v>
      </c>
      <c r="I16" s="160">
        <f t="shared" si="0"/>
        <v>150</v>
      </c>
    </row>
    <row r="17" spans="1:9" ht="15.75">
      <c r="A17" s="156" t="s">
        <v>262</v>
      </c>
      <c r="B17" s="157" t="s">
        <v>95</v>
      </c>
      <c r="C17" s="158"/>
      <c r="D17" s="158"/>
      <c r="E17" s="159"/>
      <c r="F17" s="159"/>
      <c r="G17" s="157"/>
      <c r="H17" s="157">
        <v>50</v>
      </c>
      <c r="I17" s="160">
        <f t="shared" si="0"/>
        <v>50</v>
      </c>
    </row>
    <row r="18" spans="1:9" ht="15.75">
      <c r="A18" s="156" t="s">
        <v>263</v>
      </c>
      <c r="B18" s="157" t="s">
        <v>278</v>
      </c>
      <c r="C18" s="158"/>
      <c r="D18" s="158"/>
      <c r="E18" s="159"/>
      <c r="F18" s="159"/>
      <c r="G18" s="157"/>
      <c r="H18" s="157">
        <v>100</v>
      </c>
      <c r="I18" s="160">
        <f t="shared" si="0"/>
        <v>100</v>
      </c>
    </row>
    <row r="19" spans="1:9" ht="15.75">
      <c r="A19" s="156" t="s">
        <v>264</v>
      </c>
      <c r="B19" s="157" t="s">
        <v>249</v>
      </c>
      <c r="C19" s="158"/>
      <c r="D19" s="158"/>
      <c r="E19" s="159"/>
      <c r="F19" s="159"/>
      <c r="G19" s="157"/>
      <c r="H19" s="157"/>
      <c r="I19" s="160">
        <f t="shared" si="0"/>
        <v>0</v>
      </c>
    </row>
    <row r="20" spans="1:9" ht="15.75">
      <c r="A20" s="156" t="s">
        <v>265</v>
      </c>
      <c r="B20" s="157" t="s">
        <v>279</v>
      </c>
      <c r="C20" s="158"/>
      <c r="D20" s="158"/>
      <c r="E20" s="159"/>
      <c r="F20" s="159"/>
      <c r="G20" s="157"/>
      <c r="H20" s="157">
        <v>300</v>
      </c>
      <c r="I20" s="160">
        <f t="shared" si="0"/>
        <v>300</v>
      </c>
    </row>
    <row r="21" spans="1:9" ht="15.75">
      <c r="A21" s="156" t="s">
        <v>266</v>
      </c>
      <c r="B21" s="157" t="s">
        <v>248</v>
      </c>
      <c r="C21" s="158"/>
      <c r="D21" s="158"/>
      <c r="E21" s="159"/>
      <c r="F21" s="159"/>
      <c r="G21" s="157"/>
      <c r="H21" s="157">
        <v>50</v>
      </c>
      <c r="I21" s="160">
        <f t="shared" si="0"/>
        <v>50</v>
      </c>
    </row>
    <row r="22" spans="1:9" ht="15.75">
      <c r="A22" s="156" t="s">
        <v>267</v>
      </c>
      <c r="B22" s="157" t="s">
        <v>281</v>
      </c>
      <c r="C22" s="158">
        <v>1507</v>
      </c>
      <c r="D22" s="158">
        <v>331</v>
      </c>
      <c r="E22" s="159">
        <v>745</v>
      </c>
      <c r="F22" s="159"/>
      <c r="G22" s="157"/>
      <c r="H22" s="157"/>
      <c r="I22" s="160">
        <f t="shared" si="0"/>
        <v>2583</v>
      </c>
    </row>
    <row r="23" spans="1:9" ht="15.75">
      <c r="A23" s="156" t="s">
        <v>268</v>
      </c>
      <c r="B23" s="157" t="s">
        <v>282</v>
      </c>
      <c r="C23" s="158">
        <v>718</v>
      </c>
      <c r="D23" s="158">
        <v>194</v>
      </c>
      <c r="E23" s="159">
        <v>385</v>
      </c>
      <c r="F23" s="159"/>
      <c r="G23" s="157"/>
      <c r="H23" s="157"/>
      <c r="I23" s="160">
        <f t="shared" si="0"/>
        <v>1297</v>
      </c>
    </row>
    <row r="24" spans="1:9" ht="15.75">
      <c r="A24" s="156" t="s">
        <v>269</v>
      </c>
      <c r="B24" s="157" t="s">
        <v>192</v>
      </c>
      <c r="C24" s="158"/>
      <c r="D24" s="158"/>
      <c r="E24" s="159">
        <v>463</v>
      </c>
      <c r="F24" s="159"/>
      <c r="G24" s="157"/>
      <c r="H24" s="157"/>
      <c r="I24" s="160">
        <f t="shared" si="0"/>
        <v>463</v>
      </c>
    </row>
    <row r="25" spans="1:9" ht="15.75">
      <c r="A25" s="156" t="s">
        <v>270</v>
      </c>
      <c r="B25" s="157" t="s">
        <v>284</v>
      </c>
      <c r="C25" s="158">
        <v>224</v>
      </c>
      <c r="D25" s="158">
        <v>61</v>
      </c>
      <c r="E25" s="159">
        <v>1992</v>
      </c>
      <c r="F25" s="159"/>
      <c r="G25" s="157"/>
      <c r="H25" s="157"/>
      <c r="I25" s="160">
        <f t="shared" si="0"/>
        <v>2277</v>
      </c>
    </row>
    <row r="26" spans="1:9" ht="15.75">
      <c r="A26" s="156" t="s">
        <v>271</v>
      </c>
      <c r="B26" s="157" t="s">
        <v>283</v>
      </c>
      <c r="C26" s="158"/>
      <c r="D26" s="158"/>
      <c r="E26" s="159">
        <v>70</v>
      </c>
      <c r="F26" s="159"/>
      <c r="G26" s="157"/>
      <c r="H26" s="157"/>
      <c r="I26" s="160">
        <f t="shared" si="0"/>
        <v>70</v>
      </c>
    </row>
    <row r="27" spans="1:9" ht="15.75">
      <c r="A27" s="156" t="s">
        <v>280</v>
      </c>
      <c r="B27" s="157" t="s">
        <v>246</v>
      </c>
      <c r="C27" s="158"/>
      <c r="D27" s="158"/>
      <c r="E27" s="159"/>
      <c r="F27" s="159"/>
      <c r="G27" s="157"/>
      <c r="H27" s="157">
        <v>1008</v>
      </c>
      <c r="I27" s="160">
        <f t="shared" si="0"/>
        <v>1008</v>
      </c>
    </row>
    <row r="28" spans="1:9" ht="18">
      <c r="A28" s="281" t="s">
        <v>52</v>
      </c>
      <c r="B28" s="282"/>
      <c r="C28" s="162">
        <f>SUM(C7:C27)</f>
        <v>4342</v>
      </c>
      <c r="D28" s="162">
        <f aca="true" t="shared" si="1" ref="D28:I28">SUM(D7:D27)</f>
        <v>1141</v>
      </c>
      <c r="E28" s="162">
        <f t="shared" si="1"/>
        <v>6541</v>
      </c>
      <c r="F28" s="162">
        <f t="shared" si="1"/>
        <v>16000</v>
      </c>
      <c r="G28" s="162">
        <f t="shared" si="1"/>
        <v>2095</v>
      </c>
      <c r="H28" s="162">
        <f t="shared" si="1"/>
        <v>2372</v>
      </c>
      <c r="I28" s="162">
        <f t="shared" si="1"/>
        <v>32491</v>
      </c>
    </row>
  </sheetData>
  <sheetProtection/>
  <mergeCells count="4">
    <mergeCell ref="A28:B28"/>
    <mergeCell ref="A2:H2"/>
    <mergeCell ref="A5:A6"/>
    <mergeCell ref="B5:B6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7">
      <selection activeCell="B23" sqref="B23"/>
    </sheetView>
  </sheetViews>
  <sheetFormatPr defaultColWidth="9.140625" defaultRowHeight="20.25" customHeight="1"/>
  <cols>
    <col min="2" max="2" width="36.00390625" style="0" customWidth="1"/>
  </cols>
  <sheetData>
    <row r="1" ht="20.25" customHeight="1">
      <c r="A1" t="s">
        <v>232</v>
      </c>
    </row>
    <row r="3" spans="1:3" ht="35.25" customHeight="1">
      <c r="A3" s="279" t="s">
        <v>296</v>
      </c>
      <c r="B3" s="279"/>
      <c r="C3" s="279"/>
    </row>
    <row r="4" spans="1:3" ht="20.25" customHeight="1">
      <c r="A4" s="289" t="s">
        <v>213</v>
      </c>
      <c r="B4" s="289"/>
      <c r="C4" s="289"/>
    </row>
    <row r="6" spans="1:3" ht="20.25" customHeight="1">
      <c r="A6" s="163" t="s">
        <v>214</v>
      </c>
      <c r="B6" s="163" t="s">
        <v>48</v>
      </c>
      <c r="C6" s="87" t="s">
        <v>222</v>
      </c>
    </row>
    <row r="7" spans="1:3" ht="15" customHeight="1">
      <c r="A7" s="163"/>
      <c r="B7" s="163"/>
      <c r="C7" s="87" t="s">
        <v>221</v>
      </c>
    </row>
    <row r="8" spans="1:3" ht="27.75" customHeight="1">
      <c r="A8" s="164">
        <v>1</v>
      </c>
      <c r="B8" s="96" t="s">
        <v>215</v>
      </c>
      <c r="C8" s="165">
        <v>1980</v>
      </c>
    </row>
    <row r="9" spans="1:3" ht="20.25" customHeight="1">
      <c r="A9" s="166" t="s">
        <v>164</v>
      </c>
      <c r="B9" s="167" t="s">
        <v>219</v>
      </c>
      <c r="C9" s="168">
        <v>1200</v>
      </c>
    </row>
    <row r="10" spans="1:3" ht="20.25" customHeight="1">
      <c r="A10" s="166" t="s">
        <v>166</v>
      </c>
      <c r="B10" s="169" t="s">
        <v>216</v>
      </c>
      <c r="C10" s="170">
        <f>SUM(C11:C13)</f>
        <v>780</v>
      </c>
    </row>
    <row r="11" spans="1:3" ht="20.25" customHeight="1">
      <c r="A11" s="166" t="s">
        <v>286</v>
      </c>
      <c r="B11" s="167" t="s">
        <v>143</v>
      </c>
      <c r="C11" s="168">
        <v>240</v>
      </c>
    </row>
    <row r="12" spans="1:3" ht="20.25" customHeight="1">
      <c r="A12" s="166" t="s">
        <v>287</v>
      </c>
      <c r="B12" s="167" t="s">
        <v>149</v>
      </c>
      <c r="C12" s="168">
        <v>240</v>
      </c>
    </row>
    <row r="13" spans="1:3" ht="20.25" customHeight="1">
      <c r="A13" s="166" t="s">
        <v>295</v>
      </c>
      <c r="B13" s="183" t="s">
        <v>133</v>
      </c>
      <c r="C13" s="184">
        <v>300</v>
      </c>
    </row>
    <row r="14" spans="1:3" ht="20.25" customHeight="1">
      <c r="A14" s="171" t="s">
        <v>174</v>
      </c>
      <c r="B14" s="164" t="s">
        <v>217</v>
      </c>
      <c r="C14" s="165">
        <f>SUM(C15:C18)</f>
        <v>10624</v>
      </c>
    </row>
    <row r="15" spans="1:3" ht="20.25" customHeight="1">
      <c r="A15" s="166" t="s">
        <v>176</v>
      </c>
      <c r="B15" s="167" t="s">
        <v>285</v>
      </c>
      <c r="C15" s="168">
        <v>6825</v>
      </c>
    </row>
    <row r="16" spans="1:3" ht="20.25" customHeight="1">
      <c r="A16" s="166" t="s">
        <v>177</v>
      </c>
      <c r="B16" s="167" t="s">
        <v>223</v>
      </c>
      <c r="C16" s="168">
        <v>1640</v>
      </c>
    </row>
    <row r="17" spans="1:3" ht="20.25" customHeight="1">
      <c r="A17" s="166" t="s">
        <v>218</v>
      </c>
      <c r="B17" s="167" t="s">
        <v>224</v>
      </c>
      <c r="C17" s="168">
        <v>394</v>
      </c>
    </row>
    <row r="18" spans="1:3" ht="20.25" customHeight="1">
      <c r="A18" s="166" t="s">
        <v>225</v>
      </c>
      <c r="B18" s="167" t="s">
        <v>226</v>
      </c>
      <c r="C18" s="168">
        <v>1765</v>
      </c>
    </row>
    <row r="19" spans="1:3" ht="20.25" customHeight="1">
      <c r="A19" s="171" t="s">
        <v>179</v>
      </c>
      <c r="B19" s="164" t="s">
        <v>228</v>
      </c>
      <c r="C19" s="165">
        <v>440</v>
      </c>
    </row>
    <row r="20" spans="1:3" ht="20.25" customHeight="1">
      <c r="A20" s="171" t="s">
        <v>185</v>
      </c>
      <c r="B20" s="164" t="s">
        <v>140</v>
      </c>
      <c r="C20" s="165">
        <v>1200</v>
      </c>
    </row>
    <row r="21" spans="1:3" ht="20.25" customHeight="1">
      <c r="A21" s="171" t="s">
        <v>186</v>
      </c>
      <c r="B21" s="164" t="s">
        <v>310</v>
      </c>
      <c r="C21" s="165">
        <v>8000</v>
      </c>
    </row>
    <row r="22" spans="1:3" ht="20.25" customHeight="1">
      <c r="A22" s="171" t="s">
        <v>309</v>
      </c>
      <c r="B22" s="164" t="s">
        <v>205</v>
      </c>
      <c r="C22" s="165">
        <v>8000</v>
      </c>
    </row>
    <row r="23" spans="1:3" ht="20.25" customHeight="1">
      <c r="A23" s="171" t="s">
        <v>288</v>
      </c>
      <c r="B23" s="164" t="s">
        <v>601</v>
      </c>
      <c r="C23" s="165">
        <v>2247</v>
      </c>
    </row>
    <row r="24" spans="1:3" ht="20.25" customHeight="1">
      <c r="A24" s="171"/>
      <c r="B24" s="164" t="s">
        <v>187</v>
      </c>
      <c r="C24" s="165">
        <f>SUM(C8+C14+C19+C20+C22+C23+C21)</f>
        <v>32491</v>
      </c>
    </row>
    <row r="25" spans="1:3" ht="20.25" customHeight="1">
      <c r="A25" s="71"/>
      <c r="B25" s="71"/>
      <c r="C25" s="71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7">
      <selection activeCell="B33" sqref="B33"/>
    </sheetView>
  </sheetViews>
  <sheetFormatPr defaultColWidth="9.140625" defaultRowHeight="12.75"/>
  <cols>
    <col min="2" max="2" width="33.8515625" style="0" customWidth="1"/>
    <col min="3" max="3" width="14.8515625" style="0" customWidth="1"/>
  </cols>
  <sheetData>
    <row r="1" ht="12.75">
      <c r="A1" s="172"/>
    </row>
    <row r="2" spans="1:4" ht="12.75">
      <c r="A2" s="172"/>
      <c r="C2" s="290" t="s">
        <v>420</v>
      </c>
      <c r="D2" s="290"/>
    </row>
    <row r="3" spans="1:5" ht="18">
      <c r="A3" s="313" t="s">
        <v>293</v>
      </c>
      <c r="B3" s="313"/>
      <c r="C3" s="313"/>
      <c r="D3" s="313"/>
      <c r="E3" s="313"/>
    </row>
    <row r="4" spans="1:5" ht="18">
      <c r="A4" s="126"/>
      <c r="B4" s="313" t="s">
        <v>201</v>
      </c>
      <c r="C4" s="313"/>
      <c r="D4" s="126"/>
      <c r="E4" s="126"/>
    </row>
    <row r="5" ht="12.75">
      <c r="A5" s="172"/>
    </row>
    <row r="6" spans="1:5" ht="15.75">
      <c r="A6" s="315" t="s">
        <v>237</v>
      </c>
      <c r="B6" s="315"/>
      <c r="C6" s="315"/>
      <c r="D6" s="315"/>
      <c r="E6" s="315"/>
    </row>
    <row r="7" ht="12.75">
      <c r="A7" s="172"/>
    </row>
    <row r="8" spans="1:2" ht="12.75">
      <c r="A8" s="172"/>
      <c r="B8" t="s">
        <v>300</v>
      </c>
    </row>
    <row r="9" spans="1:3" ht="12.75">
      <c r="A9" s="172"/>
      <c r="C9" t="s">
        <v>301</v>
      </c>
    </row>
    <row r="10" spans="1:5" ht="12.75">
      <c r="A10" s="185" t="s">
        <v>162</v>
      </c>
      <c r="B10" s="164" t="s">
        <v>163</v>
      </c>
      <c r="C10" s="165">
        <f>SUM(C11:C12)</f>
        <v>2159</v>
      </c>
      <c r="D10" s="6"/>
      <c r="E10" s="6"/>
    </row>
    <row r="11" spans="1:3" ht="12.75">
      <c r="A11" s="185" t="s">
        <v>164</v>
      </c>
      <c r="B11" s="167" t="s">
        <v>165</v>
      </c>
      <c r="C11" s="168">
        <v>394</v>
      </c>
    </row>
    <row r="12" spans="1:3" ht="12.75">
      <c r="A12" s="185" t="s">
        <v>166</v>
      </c>
      <c r="B12" s="167" t="s">
        <v>167</v>
      </c>
      <c r="C12" s="168">
        <v>1765</v>
      </c>
    </row>
    <row r="13" spans="1:3" ht="12.75">
      <c r="A13" s="185"/>
      <c r="B13" s="167"/>
      <c r="C13" s="168"/>
    </row>
    <row r="14" spans="1:5" ht="12.75">
      <c r="A14" s="186" t="s">
        <v>168</v>
      </c>
      <c r="B14" s="164" t="s">
        <v>169</v>
      </c>
      <c r="C14" s="165">
        <f>SUM(C15+C16+C17)</f>
        <v>6825</v>
      </c>
      <c r="D14" s="6"/>
      <c r="E14" s="6"/>
    </row>
    <row r="15" spans="1:3" ht="25.5">
      <c r="A15" s="185" t="s">
        <v>170</v>
      </c>
      <c r="B15" s="187" t="s">
        <v>234</v>
      </c>
      <c r="C15" s="165">
        <v>3800</v>
      </c>
    </row>
    <row r="16" spans="1:3" ht="12.75">
      <c r="A16" s="185" t="s">
        <v>171</v>
      </c>
      <c r="B16" s="187" t="s">
        <v>173</v>
      </c>
      <c r="C16" s="165">
        <v>1028</v>
      </c>
    </row>
    <row r="17" spans="1:3" ht="12.75">
      <c r="A17" s="185" t="s">
        <v>172</v>
      </c>
      <c r="B17" s="187" t="s">
        <v>188</v>
      </c>
      <c r="C17" s="165">
        <v>1997</v>
      </c>
    </row>
    <row r="18" spans="1:5" ht="12.75">
      <c r="A18" s="186" t="s">
        <v>174</v>
      </c>
      <c r="B18" s="96" t="s">
        <v>175</v>
      </c>
      <c r="C18" s="165">
        <f>C19</f>
        <v>1640</v>
      </c>
      <c r="D18" s="6"/>
      <c r="E18" s="6"/>
    </row>
    <row r="19" spans="1:3" ht="12.75">
      <c r="A19" s="185" t="s">
        <v>176</v>
      </c>
      <c r="B19" s="187" t="s">
        <v>235</v>
      </c>
      <c r="C19" s="165">
        <v>1640</v>
      </c>
    </row>
    <row r="20" spans="1:3" ht="12.75">
      <c r="A20" s="185"/>
      <c r="B20" s="187"/>
      <c r="C20" s="168"/>
    </row>
    <row r="21" spans="1:5" ht="15.75">
      <c r="A21" s="316" t="s">
        <v>178</v>
      </c>
      <c r="B21" s="316"/>
      <c r="C21" s="188">
        <f>SUM(C10+C14+C18)</f>
        <v>10624</v>
      </c>
      <c r="D21" s="127"/>
      <c r="E21" s="127"/>
    </row>
    <row r="22" spans="1:5" ht="12.75">
      <c r="A22" s="186" t="s">
        <v>179</v>
      </c>
      <c r="B22" s="96" t="s">
        <v>180</v>
      </c>
      <c r="C22" s="165">
        <f>SUM(C23+C24)</f>
        <v>1980</v>
      </c>
      <c r="D22" s="6"/>
      <c r="E22" s="6"/>
    </row>
    <row r="23" spans="1:3" ht="25.5">
      <c r="A23" s="185" t="s">
        <v>181</v>
      </c>
      <c r="B23" s="187" t="s">
        <v>297</v>
      </c>
      <c r="C23" s="165">
        <v>1200</v>
      </c>
    </row>
    <row r="24" spans="1:3" ht="12.75">
      <c r="A24" s="185" t="s">
        <v>182</v>
      </c>
      <c r="B24" s="187" t="s">
        <v>183</v>
      </c>
      <c r="C24" s="165">
        <f>SUM(C25:C27)</f>
        <v>780</v>
      </c>
    </row>
    <row r="25" spans="1:3" ht="12.75">
      <c r="A25" s="185" t="s">
        <v>291</v>
      </c>
      <c r="B25" s="187" t="s">
        <v>184</v>
      </c>
      <c r="C25" s="168">
        <v>240</v>
      </c>
    </row>
    <row r="26" spans="1:3" ht="12.75">
      <c r="A26" s="185" t="s">
        <v>292</v>
      </c>
      <c r="B26" s="187" t="s">
        <v>149</v>
      </c>
      <c r="C26" s="189">
        <v>240</v>
      </c>
    </row>
    <row r="27" spans="1:3" ht="12.75">
      <c r="A27" s="185" t="s">
        <v>298</v>
      </c>
      <c r="B27" s="187" t="s">
        <v>299</v>
      </c>
      <c r="C27" s="189">
        <v>300</v>
      </c>
    </row>
    <row r="28" spans="1:3" ht="12.75">
      <c r="A28" s="185" t="s">
        <v>290</v>
      </c>
      <c r="B28" s="187" t="s">
        <v>227</v>
      </c>
      <c r="C28" s="165">
        <v>440</v>
      </c>
    </row>
    <row r="29" spans="1:3" ht="12.75">
      <c r="A29" s="185" t="s">
        <v>185</v>
      </c>
      <c r="B29" s="187" t="s">
        <v>140</v>
      </c>
      <c r="C29" s="165">
        <v>1200</v>
      </c>
    </row>
    <row r="30" spans="1:3" ht="12.75">
      <c r="A30" s="186" t="s">
        <v>186</v>
      </c>
      <c r="B30" s="96" t="s">
        <v>310</v>
      </c>
      <c r="C30" s="165">
        <v>8000</v>
      </c>
    </row>
    <row r="31" spans="1:5" ht="12.75">
      <c r="A31" s="186" t="s">
        <v>309</v>
      </c>
      <c r="B31" s="96" t="s">
        <v>132</v>
      </c>
      <c r="C31" s="165">
        <v>8000</v>
      </c>
      <c r="D31" s="6"/>
      <c r="E31" s="6"/>
    </row>
    <row r="32" spans="1:5" ht="12.75">
      <c r="A32" s="186"/>
      <c r="B32" s="164" t="s">
        <v>236</v>
      </c>
      <c r="C32" s="165">
        <v>8000</v>
      </c>
      <c r="D32" s="6"/>
      <c r="E32" s="6"/>
    </row>
    <row r="33" spans="1:5" ht="12.75">
      <c r="A33" s="186" t="s">
        <v>288</v>
      </c>
      <c r="B33" s="164" t="s">
        <v>603</v>
      </c>
      <c r="C33" s="165">
        <v>2247</v>
      </c>
      <c r="D33" s="6"/>
      <c r="E33" s="6"/>
    </row>
    <row r="34" spans="1:3" ht="15.75">
      <c r="A34" s="317" t="s">
        <v>187</v>
      </c>
      <c r="B34" s="317"/>
      <c r="C34" s="144">
        <f>SUM(C21+C22+C28+C29+C32+C33+C30)</f>
        <v>32491</v>
      </c>
    </row>
    <row r="35" spans="1:3" ht="12.75">
      <c r="A35" s="185"/>
      <c r="B35" s="167"/>
      <c r="C35" s="167"/>
    </row>
    <row r="36" spans="1:3" ht="12.75">
      <c r="A36" s="180"/>
      <c r="B36" s="181"/>
      <c r="C36" s="182"/>
    </row>
    <row r="37" ht="12.75">
      <c r="A37" s="172"/>
    </row>
    <row r="38" spans="1:3" ht="12.75">
      <c r="A38" s="173"/>
      <c r="B38" s="177"/>
      <c r="C38" s="175"/>
    </row>
    <row r="39" spans="1:5" ht="12.75">
      <c r="A39" s="176"/>
      <c r="B39" s="178"/>
      <c r="C39" s="174"/>
      <c r="D39" s="6"/>
      <c r="E39" s="6"/>
    </row>
    <row r="40" spans="1:5" ht="12.75">
      <c r="A40" s="176"/>
      <c r="B40" s="6"/>
      <c r="C40" s="174"/>
      <c r="D40" s="6"/>
      <c r="E40" s="6"/>
    </row>
    <row r="41" spans="1:5" ht="12.75">
      <c r="A41" s="176"/>
      <c r="B41" s="6"/>
      <c r="C41" s="174"/>
      <c r="D41" s="6"/>
      <c r="E41" s="6"/>
    </row>
    <row r="42" spans="1:5" ht="12.75">
      <c r="A42" s="176"/>
      <c r="B42" s="6"/>
      <c r="C42" s="174"/>
      <c r="D42" s="6"/>
      <c r="E42" s="6"/>
    </row>
    <row r="43" spans="1:3" ht="15.75">
      <c r="A43" s="314"/>
      <c r="B43" s="314"/>
      <c r="C43" s="179"/>
    </row>
  </sheetData>
  <sheetProtection/>
  <mergeCells count="7">
    <mergeCell ref="C2:D2"/>
    <mergeCell ref="A3:E3"/>
    <mergeCell ref="A43:B43"/>
    <mergeCell ref="B4:C4"/>
    <mergeCell ref="A6:E6"/>
    <mergeCell ref="A21:B21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60" workbookViewId="0" topLeftCell="A1">
      <selection activeCell="D8" sqref="D8:D10"/>
    </sheetView>
  </sheetViews>
  <sheetFormatPr defaultColWidth="9.140625" defaultRowHeight="12.75"/>
  <cols>
    <col min="2" max="2" width="26.140625" style="0" customWidth="1"/>
    <col min="3" max="3" width="19.7109375" style="0" customWidth="1"/>
    <col min="4" max="4" width="16.00390625" style="0" customWidth="1"/>
    <col min="5" max="5" width="18.00390625" style="0" customWidth="1"/>
  </cols>
  <sheetData>
    <row r="1" spans="1:5" ht="15">
      <c r="A1" s="127" t="s">
        <v>360</v>
      </c>
      <c r="B1" s="127"/>
      <c r="C1" s="127"/>
      <c r="D1" s="127"/>
      <c r="E1" s="127"/>
    </row>
    <row r="3" spans="1:5" ht="15.75">
      <c r="A3" s="132" t="s">
        <v>345</v>
      </c>
      <c r="B3" s="127"/>
      <c r="C3" s="127"/>
      <c r="D3" s="127"/>
      <c r="E3" s="129" t="s">
        <v>346</v>
      </c>
    </row>
    <row r="4" spans="1:5" ht="15">
      <c r="A4" s="127"/>
      <c r="B4" s="127"/>
      <c r="C4" s="127"/>
      <c r="D4" s="127"/>
      <c r="E4" s="133"/>
    </row>
    <row r="5" spans="1:5" ht="15">
      <c r="A5" s="133" t="s">
        <v>347</v>
      </c>
      <c r="B5" s="133" t="s">
        <v>348</v>
      </c>
      <c r="C5" s="133" t="s">
        <v>349</v>
      </c>
      <c r="D5" s="133" t="s">
        <v>350</v>
      </c>
      <c r="E5" s="133" t="s">
        <v>351</v>
      </c>
    </row>
    <row r="7" spans="1:5" ht="15">
      <c r="A7" s="64" t="s">
        <v>352</v>
      </c>
      <c r="B7" s="64" t="s">
        <v>353</v>
      </c>
      <c r="C7" s="64" t="s">
        <v>354</v>
      </c>
      <c r="D7" s="190"/>
      <c r="E7" s="190">
        <v>1</v>
      </c>
    </row>
    <row r="8" spans="1:5" ht="15.75">
      <c r="A8" s="64" t="s">
        <v>370</v>
      </c>
      <c r="B8" s="64" t="s">
        <v>357</v>
      </c>
      <c r="C8" s="64" t="s">
        <v>356</v>
      </c>
      <c r="D8" s="191">
        <v>1</v>
      </c>
      <c r="E8" s="190"/>
    </row>
    <row r="9" spans="1:5" ht="15.75">
      <c r="A9" s="64" t="s">
        <v>355</v>
      </c>
      <c r="B9" s="64" t="s">
        <v>373</v>
      </c>
      <c r="C9" s="64"/>
      <c r="D9" s="191">
        <v>1</v>
      </c>
      <c r="E9" s="190"/>
    </row>
    <row r="10" spans="1:5" ht="15.75">
      <c r="A10" s="63"/>
      <c r="B10" s="318" t="s">
        <v>159</v>
      </c>
      <c r="C10" s="319"/>
      <c r="D10" s="191">
        <f>SUM(D8:D9)</f>
        <v>2</v>
      </c>
      <c r="E10" s="191">
        <v>1</v>
      </c>
    </row>
  </sheetData>
  <sheetProtection/>
  <mergeCells count="1">
    <mergeCell ref="B10:C10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2" sqref="C22"/>
    </sheetView>
  </sheetViews>
  <sheetFormatPr defaultColWidth="9.140625" defaultRowHeight="12.75"/>
  <cols>
    <col min="1" max="1" width="39.8515625" style="0" customWidth="1"/>
  </cols>
  <sheetData>
    <row r="1" spans="1:3" ht="15.75">
      <c r="A1" s="128" t="s">
        <v>362</v>
      </c>
      <c r="B1" s="320" t="s">
        <v>424</v>
      </c>
      <c r="C1" s="310"/>
    </row>
    <row r="2" spans="1:2" ht="15.75">
      <c r="A2" s="192" t="s">
        <v>344</v>
      </c>
      <c r="B2" s="128"/>
    </row>
    <row r="3" spans="1:2" ht="15">
      <c r="A3" s="129"/>
      <c r="B3" s="127"/>
    </row>
    <row r="4" spans="1:2" ht="15">
      <c r="A4" s="130" t="s">
        <v>48</v>
      </c>
      <c r="B4" s="127" t="s">
        <v>199</v>
      </c>
    </row>
    <row r="5" spans="1:2" ht="15">
      <c r="A5" s="130"/>
      <c r="B5" s="133" t="s">
        <v>221</v>
      </c>
    </row>
    <row r="6" spans="1:2" ht="15">
      <c r="A6" s="193" t="s">
        <v>374</v>
      </c>
      <c r="B6" s="64">
        <v>8000</v>
      </c>
    </row>
    <row r="7" spans="1:2" ht="15">
      <c r="A7" s="193" t="s">
        <v>375</v>
      </c>
      <c r="B7" s="64">
        <v>8000</v>
      </c>
    </row>
    <row r="8" spans="1:2" ht="15.75">
      <c r="A8" s="140" t="s">
        <v>159</v>
      </c>
      <c r="B8" s="141">
        <v>16000</v>
      </c>
    </row>
    <row r="9" spans="1:2" ht="15">
      <c r="A9" s="127"/>
      <c r="B9" s="127"/>
    </row>
    <row r="10" spans="1:2" ht="15">
      <c r="A10" s="127"/>
      <c r="B10" s="127"/>
    </row>
    <row r="11" spans="1:2" ht="15">
      <c r="A11" s="127"/>
      <c r="B11" s="127"/>
    </row>
    <row r="12" spans="1:2" ht="15">
      <c r="A12" s="127"/>
      <c r="B12" s="127"/>
    </row>
    <row r="13" spans="1:2" ht="15">
      <c r="A13" s="127"/>
      <c r="B13" s="127"/>
    </row>
    <row r="14" spans="1:2" ht="15.75">
      <c r="A14" s="132" t="s">
        <v>343</v>
      </c>
      <c r="B14" s="127"/>
    </row>
    <row r="15" spans="1:2" ht="15">
      <c r="A15" s="127"/>
      <c r="B15" s="127"/>
    </row>
    <row r="16" spans="1:2" ht="15">
      <c r="A16" s="130" t="s">
        <v>48</v>
      </c>
      <c r="B16" s="127" t="s">
        <v>199</v>
      </c>
    </row>
    <row r="17" spans="1:2" ht="15">
      <c r="A17" s="130"/>
      <c r="B17" s="133" t="s">
        <v>221</v>
      </c>
    </row>
    <row r="18" spans="1:2" ht="15">
      <c r="A18" s="194" t="s">
        <v>376</v>
      </c>
      <c r="B18" s="195">
        <v>9000</v>
      </c>
    </row>
    <row r="19" spans="1:2" ht="15">
      <c r="A19" s="194" t="s">
        <v>372</v>
      </c>
      <c r="B19" s="195">
        <v>7000</v>
      </c>
    </row>
    <row r="20" spans="1:2" ht="15.75">
      <c r="A20" s="140" t="s">
        <v>159</v>
      </c>
      <c r="B20" s="63">
        <f>SUM(B18:B19)</f>
        <v>16000</v>
      </c>
    </row>
    <row r="21" spans="1:2" ht="15">
      <c r="A21" s="127"/>
      <c r="B21" s="127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9">
      <selection activeCell="A32" sqref="A32"/>
    </sheetView>
  </sheetViews>
  <sheetFormatPr defaultColWidth="9.140625" defaultRowHeight="24.75" customHeight="1"/>
  <cols>
    <col min="1" max="1" width="20.7109375" style="0" customWidth="1"/>
    <col min="10" max="10" width="10.7109375" style="0" customWidth="1"/>
    <col min="11" max="11" width="10.421875" style="0" customWidth="1"/>
    <col min="13" max="13" width="10.28125" style="0" customWidth="1"/>
    <col min="14" max="14" width="10.8515625" style="0" customWidth="1"/>
  </cols>
  <sheetData>
    <row r="1" spans="1:14" ht="24.75" customHeight="1">
      <c r="A1" s="289" t="s">
        <v>358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.75" customHeight="1">
      <c r="A3" s="289" t="s">
        <v>313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4.75" customHeight="1">
      <c r="A5" s="289" t="s">
        <v>332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ht="24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315</v>
      </c>
      <c r="M6" s="6"/>
      <c r="N6" s="6"/>
    </row>
    <row r="7" spans="1:14" ht="24.75" customHeight="1">
      <c r="A7" s="202" t="s">
        <v>48</v>
      </c>
      <c r="B7" s="216" t="s">
        <v>378</v>
      </c>
      <c r="C7" s="205" t="s">
        <v>316</v>
      </c>
      <c r="D7" s="205" t="s">
        <v>317</v>
      </c>
      <c r="E7" s="205" t="s">
        <v>318</v>
      </c>
      <c r="F7" s="205" t="s">
        <v>319</v>
      </c>
      <c r="G7" s="205" t="s">
        <v>320</v>
      </c>
      <c r="H7" s="205" t="s">
        <v>321</v>
      </c>
      <c r="I7" s="205" t="s">
        <v>322</v>
      </c>
      <c r="J7" s="205" t="s">
        <v>323</v>
      </c>
      <c r="K7" s="205" t="s">
        <v>324</v>
      </c>
      <c r="L7" s="205" t="s">
        <v>325</v>
      </c>
      <c r="M7" s="205" t="s">
        <v>326</v>
      </c>
      <c r="N7" s="205" t="s">
        <v>327</v>
      </c>
    </row>
    <row r="8" spans="1:15" ht="24.75" customHeight="1">
      <c r="A8" s="206" t="s">
        <v>116</v>
      </c>
      <c r="B8" s="165">
        <v>4342</v>
      </c>
      <c r="C8" s="168">
        <v>362</v>
      </c>
      <c r="D8" s="168">
        <v>362</v>
      </c>
      <c r="E8" s="168">
        <v>362</v>
      </c>
      <c r="F8" s="168">
        <v>362</v>
      </c>
      <c r="G8" s="168">
        <v>362</v>
      </c>
      <c r="H8" s="168">
        <v>362</v>
      </c>
      <c r="I8" s="168">
        <v>362</v>
      </c>
      <c r="J8" s="168">
        <v>362</v>
      </c>
      <c r="K8" s="168">
        <v>362</v>
      </c>
      <c r="L8" s="168">
        <v>362</v>
      </c>
      <c r="M8" s="168">
        <v>362</v>
      </c>
      <c r="N8" s="168">
        <v>360</v>
      </c>
      <c r="O8" s="175">
        <f aca="true" t="shared" si="0" ref="O8:O13">SUM(C8:N8)</f>
        <v>4342</v>
      </c>
    </row>
    <row r="9" spans="1:15" ht="24.75" customHeight="1">
      <c r="A9" s="207" t="s">
        <v>333</v>
      </c>
      <c r="B9" s="165">
        <v>1141</v>
      </c>
      <c r="C9" s="168">
        <v>95</v>
      </c>
      <c r="D9" s="168">
        <v>95</v>
      </c>
      <c r="E9" s="168">
        <v>95</v>
      </c>
      <c r="F9" s="168">
        <v>95</v>
      </c>
      <c r="G9" s="168">
        <v>95</v>
      </c>
      <c r="H9" s="168">
        <v>95</v>
      </c>
      <c r="I9" s="168">
        <v>95</v>
      </c>
      <c r="J9" s="168">
        <v>95</v>
      </c>
      <c r="K9" s="168">
        <v>95</v>
      </c>
      <c r="L9" s="168">
        <v>95</v>
      </c>
      <c r="M9" s="168">
        <v>96</v>
      </c>
      <c r="N9" s="168">
        <v>95</v>
      </c>
      <c r="O9" s="175">
        <f t="shared" si="0"/>
        <v>1141</v>
      </c>
    </row>
    <row r="10" spans="1:15" ht="24.75" customHeight="1">
      <c r="A10" s="206" t="s">
        <v>334</v>
      </c>
      <c r="B10" s="165">
        <v>6541</v>
      </c>
      <c r="C10" s="168">
        <v>549</v>
      </c>
      <c r="D10" s="168">
        <v>549</v>
      </c>
      <c r="E10" s="168">
        <v>549</v>
      </c>
      <c r="F10" s="168">
        <v>549</v>
      </c>
      <c r="G10" s="168">
        <v>549</v>
      </c>
      <c r="H10" s="168">
        <v>549</v>
      </c>
      <c r="I10" s="168">
        <v>549</v>
      </c>
      <c r="J10" s="168">
        <v>503</v>
      </c>
      <c r="K10" s="168">
        <v>549</v>
      </c>
      <c r="L10" s="168">
        <v>549</v>
      </c>
      <c r="M10" s="168">
        <v>549</v>
      </c>
      <c r="N10" s="168">
        <v>548</v>
      </c>
      <c r="O10" s="175">
        <f t="shared" si="0"/>
        <v>6541</v>
      </c>
    </row>
    <row r="11" spans="1:15" ht="24.75" customHeight="1">
      <c r="A11" s="206" t="s">
        <v>335</v>
      </c>
      <c r="B11" s="165">
        <v>2372</v>
      </c>
      <c r="C11" s="168">
        <v>146</v>
      </c>
      <c r="D11" s="168">
        <v>146</v>
      </c>
      <c r="E11" s="168">
        <v>146</v>
      </c>
      <c r="F11" s="168">
        <v>166</v>
      </c>
      <c r="G11" s="168">
        <v>166</v>
      </c>
      <c r="H11" s="168">
        <v>266</v>
      </c>
      <c r="I11" s="168">
        <v>176</v>
      </c>
      <c r="J11" s="168">
        <v>276</v>
      </c>
      <c r="K11" s="168">
        <v>166</v>
      </c>
      <c r="L11" s="168">
        <v>196</v>
      </c>
      <c r="M11" s="168">
        <v>176</v>
      </c>
      <c r="N11" s="168">
        <v>346</v>
      </c>
      <c r="O11" s="175">
        <f t="shared" si="0"/>
        <v>2372</v>
      </c>
    </row>
    <row r="12" spans="1:15" ht="24.75" customHeight="1">
      <c r="A12" s="206" t="s">
        <v>336</v>
      </c>
      <c r="B12" s="165">
        <v>16000</v>
      </c>
      <c r="C12" s="168"/>
      <c r="D12" s="168"/>
      <c r="E12" s="168"/>
      <c r="F12" s="168"/>
      <c r="G12" s="168"/>
      <c r="H12" s="168"/>
      <c r="I12" s="168"/>
      <c r="J12" s="168">
        <v>9000</v>
      </c>
      <c r="K12" s="168">
        <v>4000</v>
      </c>
      <c r="L12" s="168">
        <v>3000</v>
      </c>
      <c r="M12" s="168"/>
      <c r="N12" s="208"/>
      <c r="O12" s="175">
        <f t="shared" si="0"/>
        <v>16000</v>
      </c>
    </row>
    <row r="13" spans="1:15" ht="24.75" customHeight="1">
      <c r="A13" s="207" t="s">
        <v>337</v>
      </c>
      <c r="B13" s="165">
        <v>2095</v>
      </c>
      <c r="C13" s="168">
        <v>172</v>
      </c>
      <c r="D13" s="168">
        <v>172</v>
      </c>
      <c r="E13" s="168">
        <v>172</v>
      </c>
      <c r="F13" s="168">
        <v>172</v>
      </c>
      <c r="G13" s="168">
        <v>172</v>
      </c>
      <c r="H13" s="168">
        <v>172</v>
      </c>
      <c r="I13" s="168">
        <v>172</v>
      </c>
      <c r="J13" s="168">
        <v>172</v>
      </c>
      <c r="K13" s="168">
        <v>172</v>
      </c>
      <c r="L13" s="168">
        <v>172</v>
      </c>
      <c r="M13" s="168">
        <v>205</v>
      </c>
      <c r="N13" s="208">
        <v>170</v>
      </c>
      <c r="O13" s="175">
        <f t="shared" si="0"/>
        <v>2095</v>
      </c>
    </row>
    <row r="14" spans="1:15" ht="24.75" customHeight="1" thickBot="1">
      <c r="A14" s="209" t="s">
        <v>331</v>
      </c>
      <c r="B14" s="210">
        <f>SUM(B8:B13)</f>
        <v>32491</v>
      </c>
      <c r="C14" s="210">
        <f>SUM(C8:C13)</f>
        <v>1324</v>
      </c>
      <c r="D14" s="210">
        <f aca="true" t="shared" si="1" ref="D14:N14">SUM(D8:D13)</f>
        <v>1324</v>
      </c>
      <c r="E14" s="210">
        <f t="shared" si="1"/>
        <v>1324</v>
      </c>
      <c r="F14" s="210">
        <f t="shared" si="1"/>
        <v>1344</v>
      </c>
      <c r="G14" s="210">
        <f t="shared" si="1"/>
        <v>1344</v>
      </c>
      <c r="H14" s="210">
        <f t="shared" si="1"/>
        <v>1444</v>
      </c>
      <c r="I14" s="210">
        <f t="shared" si="1"/>
        <v>1354</v>
      </c>
      <c r="J14" s="210">
        <f t="shared" si="1"/>
        <v>10408</v>
      </c>
      <c r="K14" s="210">
        <f t="shared" si="1"/>
        <v>5344</v>
      </c>
      <c r="L14" s="210">
        <f t="shared" si="1"/>
        <v>4374</v>
      </c>
      <c r="M14" s="210">
        <f t="shared" si="1"/>
        <v>1388</v>
      </c>
      <c r="N14" s="210">
        <f t="shared" si="1"/>
        <v>1519</v>
      </c>
      <c r="O14" s="175">
        <f>SUM(O8:O13)</f>
        <v>32491</v>
      </c>
    </row>
    <row r="19" spans="1:14" ht="24.75" customHeight="1">
      <c r="A19" s="289" t="s">
        <v>358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</row>
    <row r="20" spans="1:14" ht="2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.75" customHeight="1">
      <c r="A21" s="289" t="s">
        <v>338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4" ht="24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4.75" customHeight="1">
      <c r="A23" s="289" t="s">
        <v>314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</row>
    <row r="24" spans="1:14" ht="24.7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 t="s">
        <v>315</v>
      </c>
      <c r="M24" s="6"/>
      <c r="N24" s="6"/>
    </row>
    <row r="25" spans="1:14" ht="24.75" customHeight="1">
      <c r="A25" s="202" t="s">
        <v>48</v>
      </c>
      <c r="B25" s="203" t="s">
        <v>378</v>
      </c>
      <c r="C25" s="204" t="s">
        <v>316</v>
      </c>
      <c r="D25" s="204" t="s">
        <v>317</v>
      </c>
      <c r="E25" s="204" t="s">
        <v>318</v>
      </c>
      <c r="F25" s="204" t="s">
        <v>319</v>
      </c>
      <c r="G25" s="204" t="s">
        <v>320</v>
      </c>
      <c r="H25" s="204" t="s">
        <v>321</v>
      </c>
      <c r="I25" s="204" t="s">
        <v>322</v>
      </c>
      <c r="J25" s="204" t="s">
        <v>323</v>
      </c>
      <c r="K25" s="204" t="s">
        <v>324</v>
      </c>
      <c r="L25" s="204" t="s">
        <v>325</v>
      </c>
      <c r="M25" s="204" t="s">
        <v>326</v>
      </c>
      <c r="N25" s="211" t="s">
        <v>327</v>
      </c>
    </row>
    <row r="26" spans="1:15" ht="24.75" customHeight="1">
      <c r="A26" s="206" t="s">
        <v>328</v>
      </c>
      <c r="B26" s="165">
        <v>1200</v>
      </c>
      <c r="C26" s="168"/>
      <c r="D26" s="168">
        <v>110</v>
      </c>
      <c r="E26" s="168">
        <v>110</v>
      </c>
      <c r="F26" s="168">
        <v>110</v>
      </c>
      <c r="G26" s="168">
        <v>110</v>
      </c>
      <c r="H26" s="168">
        <v>110</v>
      </c>
      <c r="I26" s="168">
        <v>110</v>
      </c>
      <c r="J26" s="168">
        <v>110</v>
      </c>
      <c r="K26" s="168">
        <v>110</v>
      </c>
      <c r="L26" s="168">
        <v>110</v>
      </c>
      <c r="M26" s="168">
        <v>110</v>
      </c>
      <c r="N26" s="208">
        <v>100</v>
      </c>
      <c r="O26" s="175">
        <f aca="true" t="shared" si="2" ref="O26:O33">SUM(C26:N26)</f>
        <v>1200</v>
      </c>
    </row>
    <row r="27" spans="1:15" ht="24.75" customHeight="1">
      <c r="A27" s="206" t="s">
        <v>329</v>
      </c>
      <c r="B27" s="165">
        <v>2939</v>
      </c>
      <c r="C27" s="168">
        <v>205</v>
      </c>
      <c r="D27" s="168">
        <v>205</v>
      </c>
      <c r="E27" s="168">
        <v>405</v>
      </c>
      <c r="F27" s="168">
        <v>245</v>
      </c>
      <c r="G27" s="168">
        <v>205</v>
      </c>
      <c r="H27" s="168">
        <v>205</v>
      </c>
      <c r="I27" s="168">
        <v>205</v>
      </c>
      <c r="J27" s="168">
        <v>205</v>
      </c>
      <c r="K27" s="168">
        <v>405</v>
      </c>
      <c r="L27" s="168">
        <v>245</v>
      </c>
      <c r="M27" s="168">
        <v>205</v>
      </c>
      <c r="N27" s="208">
        <v>204</v>
      </c>
      <c r="O27" s="175">
        <f t="shared" si="2"/>
        <v>2939</v>
      </c>
    </row>
    <row r="28" spans="1:15" ht="24.75" customHeight="1">
      <c r="A28" s="206" t="s">
        <v>330</v>
      </c>
      <c r="B28" s="165">
        <v>8465</v>
      </c>
      <c r="C28" s="168">
        <v>705</v>
      </c>
      <c r="D28" s="168">
        <v>705</v>
      </c>
      <c r="E28" s="168">
        <v>705</v>
      </c>
      <c r="F28" s="168">
        <v>705</v>
      </c>
      <c r="G28" s="168">
        <v>705</v>
      </c>
      <c r="H28" s="168">
        <v>705</v>
      </c>
      <c r="I28" s="168">
        <v>705</v>
      </c>
      <c r="J28" s="168">
        <v>705</v>
      </c>
      <c r="K28" s="168">
        <v>705</v>
      </c>
      <c r="L28" s="168">
        <v>705</v>
      </c>
      <c r="M28" s="168">
        <v>705</v>
      </c>
      <c r="N28" s="208">
        <v>710</v>
      </c>
      <c r="O28" s="175">
        <f t="shared" si="2"/>
        <v>8465</v>
      </c>
    </row>
    <row r="29" spans="1:15" ht="24.75" customHeight="1">
      <c r="A29" s="206" t="s">
        <v>368</v>
      </c>
      <c r="B29" s="165">
        <v>1640</v>
      </c>
      <c r="C29" s="168"/>
      <c r="D29" s="168"/>
      <c r="E29" s="168"/>
      <c r="F29" s="168">
        <v>200</v>
      </c>
      <c r="G29" s="168">
        <v>200</v>
      </c>
      <c r="H29" s="168">
        <v>200</v>
      </c>
      <c r="I29" s="168">
        <v>200</v>
      </c>
      <c r="J29" s="168">
        <v>200</v>
      </c>
      <c r="K29" s="168">
        <v>200</v>
      </c>
      <c r="L29" s="168">
        <v>220</v>
      </c>
      <c r="M29" s="168">
        <v>220</v>
      </c>
      <c r="N29" s="208"/>
      <c r="O29" s="175">
        <f t="shared" si="2"/>
        <v>1640</v>
      </c>
    </row>
    <row r="30" spans="1:15" ht="24.75" customHeight="1">
      <c r="A30" s="206" t="s">
        <v>341</v>
      </c>
      <c r="B30" s="165">
        <v>8000</v>
      </c>
      <c r="C30" s="168"/>
      <c r="D30" s="168"/>
      <c r="E30" s="168"/>
      <c r="F30" s="168"/>
      <c r="G30" s="168"/>
      <c r="H30" s="168"/>
      <c r="I30" s="168"/>
      <c r="J30" s="168">
        <v>8000</v>
      </c>
      <c r="K30" s="168"/>
      <c r="L30" s="168"/>
      <c r="M30" s="168"/>
      <c r="N30" s="208"/>
      <c r="O30" s="175">
        <f t="shared" si="2"/>
        <v>8000</v>
      </c>
    </row>
    <row r="31" spans="1:15" ht="24.75" customHeight="1">
      <c r="A31" s="206" t="s">
        <v>132</v>
      </c>
      <c r="B31" s="165">
        <v>8000</v>
      </c>
      <c r="C31" s="168">
        <v>414</v>
      </c>
      <c r="D31" s="168">
        <v>304</v>
      </c>
      <c r="E31" s="168">
        <v>104</v>
      </c>
      <c r="F31" s="168">
        <v>84</v>
      </c>
      <c r="G31" s="168">
        <v>124</v>
      </c>
      <c r="H31" s="168">
        <v>224</v>
      </c>
      <c r="I31" s="168">
        <v>134</v>
      </c>
      <c r="J31" s="168">
        <v>1188</v>
      </c>
      <c r="K31" s="168">
        <v>3924</v>
      </c>
      <c r="L31" s="168">
        <v>1500</v>
      </c>
      <c r="M31" s="168"/>
      <c r="N31" s="208"/>
      <c r="O31" s="175">
        <f t="shared" si="2"/>
        <v>8000</v>
      </c>
    </row>
    <row r="32" spans="1:15" ht="24.75" customHeight="1">
      <c r="A32" s="206" t="s">
        <v>604</v>
      </c>
      <c r="B32" s="165">
        <v>2247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>
        <v>1594</v>
      </c>
      <c r="M32" s="168">
        <v>148</v>
      </c>
      <c r="N32" s="208">
        <v>505</v>
      </c>
      <c r="O32" s="175">
        <f t="shared" si="2"/>
        <v>2247</v>
      </c>
    </row>
    <row r="33" spans="1:15" ht="24.75" customHeight="1" thickBot="1">
      <c r="A33" s="209" t="s">
        <v>331</v>
      </c>
      <c r="B33" s="210">
        <f>SUM(B26:B32)</f>
        <v>32491</v>
      </c>
      <c r="C33" s="210">
        <f>SUM(C26:C32)</f>
        <v>1324</v>
      </c>
      <c r="D33" s="210">
        <f aca="true" t="shared" si="3" ref="D33:N33">SUM(D26:D32)</f>
        <v>1324</v>
      </c>
      <c r="E33" s="210">
        <f t="shared" si="3"/>
        <v>1324</v>
      </c>
      <c r="F33" s="210">
        <f t="shared" si="3"/>
        <v>1344</v>
      </c>
      <c r="G33" s="210">
        <f t="shared" si="3"/>
        <v>1344</v>
      </c>
      <c r="H33" s="210">
        <f t="shared" si="3"/>
        <v>1444</v>
      </c>
      <c r="I33" s="210">
        <f t="shared" si="3"/>
        <v>1354</v>
      </c>
      <c r="J33" s="210">
        <f t="shared" si="3"/>
        <v>10408</v>
      </c>
      <c r="K33" s="210">
        <f t="shared" si="3"/>
        <v>5344</v>
      </c>
      <c r="L33" s="210">
        <f t="shared" si="3"/>
        <v>4374</v>
      </c>
      <c r="M33" s="210">
        <f t="shared" si="3"/>
        <v>1388</v>
      </c>
      <c r="N33" s="210">
        <f t="shared" si="3"/>
        <v>1519</v>
      </c>
      <c r="O33" s="175">
        <f t="shared" si="2"/>
        <v>32491</v>
      </c>
    </row>
  </sheetData>
  <sheetProtection/>
  <mergeCells count="6">
    <mergeCell ref="A21:N21"/>
    <mergeCell ref="A23:N23"/>
    <mergeCell ref="A1:N1"/>
    <mergeCell ref="A3:N3"/>
    <mergeCell ref="A5:N5"/>
    <mergeCell ref="A19:N19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1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Körjegyzőség Sümegcsehi</cp:lastModifiedBy>
  <cp:lastPrinted>2012-02-10T13:24:06Z</cp:lastPrinted>
  <dcterms:created xsi:type="dcterms:W3CDTF">2012-01-25T09:56:39Z</dcterms:created>
  <dcterms:modified xsi:type="dcterms:W3CDTF">2012-03-01T08:58:10Z</dcterms:modified>
  <cp:category/>
  <cp:version/>
  <cp:contentType/>
  <cp:contentStatus/>
</cp:coreProperties>
</file>